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용법" sheetId="1" state="visible" r:id="rId1"/>
    <sheet name="공급처 목록" sheetId="2" state="visible" r:id="rId2"/>
    <sheet name="품목 목록" sheetId="3" state="visible" r:id="rId3"/>
    <sheet name="발주서 양식" sheetId="4" state="visible" r:id="rId4"/>
    <sheet name="발주이력" sheetId="5" state="visible" r:id="rId5"/>
    <sheet name="납기관리" sheetId="6" state="visible" r:id="rId6"/>
    <sheet name="비용대시보드" sheetId="7" state="visible" r:id="rId7"/>
    <sheet name="이 템플릿의 한계" sheetId="8" state="visible" r:id="rId8"/>
  </sheets>
  <definedNames>
    <definedName name="_xlnm.Print_Area" localSheetId="0">'사용법'!$A$1:$H$26</definedName>
    <definedName name="_xlnm.Print_Area" localSheetId="1">'공급처 목록'!$A$1:$I$60</definedName>
    <definedName name="_xlnm.Print_Area" localSheetId="2">'품목 목록'!$A$1:$I$80</definedName>
    <definedName name="_xlnm.Print_Area" localSheetId="3">'발주서 양식'!$A$1:$K$42</definedName>
    <definedName name="_xlnm.Print_Area" localSheetId="4">'발주이력'!$A$1:$P$80</definedName>
    <definedName name="_xlnm.Print_Area" localSheetId="5">'납기관리'!$A$1:$L$80</definedName>
    <definedName name="_xlnm.Print_Area" localSheetId="6">'비용대시보드'!$A$1:$L$34</definedName>
    <definedName name="_xlnm.Print_Area" localSheetId="7">'이 템플릿의 한계'!$A$1:$F$12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11">
    <font>
      <name val="Calibri"/>
      <family val="2"/>
      <color theme="1"/>
      <sz val="11"/>
      <scheme val="minor"/>
    </font>
    <font>
      <name val="맑은 고딕"/>
      <b val="1"/>
      <color rgb="00FFFFFF"/>
      <sz val="18"/>
    </font>
    <font>
      <name val="맑은 고딕"/>
      <color rgb="006B7280"/>
      <sz val="10"/>
    </font>
    <font>
      <name val="맑은 고딕"/>
      <b val="1"/>
      <color rgb="00FFFFFF"/>
      <sz val="9"/>
    </font>
    <font>
      <name val="맑은 고딕"/>
      <b val="1"/>
      <color rgb="00FFFFFF"/>
      <sz val="11"/>
    </font>
    <font>
      <name val="맑은 고딕"/>
      <b val="1"/>
      <color rgb="001F2937"/>
      <sz val="10"/>
    </font>
    <font>
      <name val="맑은 고딕"/>
      <color rgb="001F2937"/>
      <sz val="10"/>
    </font>
    <font>
      <name val="맑은 고딕"/>
      <b val="1"/>
      <color rgb="00F26B5E"/>
      <sz val="10"/>
    </font>
    <font>
      <name val="맑은 고딕"/>
      <b val="1"/>
      <color rgb="00FFFFFF"/>
      <sz val="10"/>
    </font>
    <font>
      <name val="맑은 고딕"/>
      <b val="1"/>
      <color rgb="001F2937"/>
      <sz val="18"/>
    </font>
    <font>
      <name val="맑은 고딕"/>
      <color rgb="006B7280"/>
      <sz val="8"/>
    </font>
  </fonts>
  <fills count="13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F7FAFC"/>
      </patternFill>
    </fill>
    <fill>
      <patternFill patternType="solid">
        <fgColor rgb="0000A6A6"/>
      </patternFill>
    </fill>
    <fill>
      <patternFill patternType="solid">
        <fgColor rgb="00E8F7F4"/>
      </patternFill>
    </fill>
    <fill>
      <patternFill patternType="solid">
        <fgColor rgb="00FFFFFF"/>
      </patternFill>
    </fill>
    <fill>
      <patternFill patternType="solid">
        <fgColor rgb="002F80ED"/>
      </patternFill>
    </fill>
    <fill>
      <patternFill patternType="solid">
        <fgColor rgb="00EAF3FF"/>
      </patternFill>
    </fill>
    <fill>
      <patternFill patternType="solid">
        <fgColor rgb="00F5A623"/>
      </patternFill>
    </fill>
    <fill>
      <patternFill patternType="solid">
        <fgColor rgb="00FFF4D6"/>
      </patternFill>
    </fill>
    <fill>
      <patternFill patternType="solid">
        <fgColor rgb="00FDECEA"/>
      </patternFill>
    </fill>
    <fill>
      <patternFill patternType="solid">
        <fgColor rgb="00F26B5E"/>
      </patternFill>
    </fill>
  </fills>
  <borders count="10">
    <border>
      <left/>
      <right/>
      <top/>
      <bottom/>
      <diagonal/>
    </border>
    <border/>
    <border>
      <bottom style="medium">
        <color rgb="0017324D"/>
      </bottom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  <border>
      <left/>
      <right/>
      <top style="thin">
        <color rgb="00D9E2EC"/>
      </top>
      <bottom/>
      <diagonal/>
    </border>
    <border>
      <left/>
      <right style="thin">
        <color rgb="00D9E2EC"/>
      </right>
      <top style="thin">
        <color rgb="00D9E2EC"/>
      </top>
      <bottom/>
      <diagonal/>
    </border>
    <border>
      <left/>
      <right/>
      <top style="thin">
        <color rgb="00D9E2EC"/>
      </top>
      <bottom style="thin">
        <color rgb="00D9E2EC"/>
      </bottom>
      <diagonal/>
    </border>
    <border>
      <left/>
      <right style="thin">
        <color rgb="00D9E2EC"/>
      </right>
      <top style="thin">
        <color rgb="00D9E2EC"/>
      </top>
      <bottom style="thin">
        <color rgb="00D9E2EC"/>
      </bottom>
      <diagonal/>
    </border>
    <border>
      <left style="thin">
        <color rgb="00D9E2EC"/>
      </left>
      <right style="thin">
        <color rgb="00D9E2EC"/>
      </right>
    </border>
    <border>
      <left style="thin">
        <color rgb="00D9E2EC"/>
      </left>
      <right style="thin">
        <color rgb="00D9E2EC"/>
      </right>
      <bottom style="thin">
        <color rgb="00D9E2EC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2" fillId="3" borderId="2" applyAlignment="1" pivotButton="0" quotePrefix="0" xfId="0">
      <alignment horizontal="left" vertical="center" wrapText="1"/>
    </xf>
    <xf numFmtId="0" fontId="0" fillId="3" borderId="2" pivotButton="0" quotePrefix="0" xfId="0"/>
    <xf numFmtId="0" fontId="3" fillId="4" borderId="2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5" fillId="5" borderId="3" applyAlignment="1" pivotButton="0" quotePrefix="0" xfId="0">
      <alignment horizontal="center" vertical="center"/>
    </xf>
    <xf numFmtId="0" fontId="6" fillId="6" borderId="3" applyAlignment="1" pivotButton="0" quotePrefix="0" xfId="0">
      <alignment horizontal="left" vertical="center" wrapText="1"/>
    </xf>
    <xf numFmtId="0" fontId="5" fillId="8" borderId="3" applyAlignment="1" pivotButton="0" quotePrefix="0" xfId="0">
      <alignment horizontal="left" vertical="center"/>
    </xf>
    <xf numFmtId="0" fontId="4" fillId="9" borderId="1" applyAlignment="1" pivotButton="0" quotePrefix="0" xfId="0">
      <alignment horizontal="left" vertical="center"/>
    </xf>
    <xf numFmtId="0" fontId="0" fillId="9" borderId="1" pivotButton="0" quotePrefix="0" xfId="0"/>
    <xf numFmtId="0" fontId="5" fillId="10" borderId="3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7" fillId="11" borderId="3" applyAlignment="1" pivotButton="0" quotePrefix="0" xfId="0">
      <alignment horizontal="left" vertical="center" wrapText="1"/>
    </xf>
    <xf numFmtId="0" fontId="8" fillId="2" borderId="3" applyAlignment="1" pivotButton="0" quotePrefix="0" xfId="0">
      <alignment horizontal="center" vertical="center" wrapText="1"/>
    </xf>
    <xf numFmtId="0" fontId="6" fillId="6" borderId="3" applyAlignment="1" pivotButton="0" quotePrefix="0" xfId="0">
      <alignment horizontal="left" vertical="center"/>
    </xf>
    <xf numFmtId="3" fontId="6" fillId="6" borderId="3" applyAlignment="1" pivotButton="0" quotePrefix="0" xfId="0">
      <alignment horizontal="left" vertical="center"/>
    </xf>
    <xf numFmtId="0" fontId="5" fillId="8" borderId="3" applyAlignment="1" pivotButton="0" quotePrefix="0" xfId="0">
      <alignment horizontal="center" vertical="center"/>
    </xf>
    <xf numFmtId="0" fontId="6" fillId="6" borderId="2" applyAlignment="1" pivotButton="0" quotePrefix="0" xfId="0">
      <alignment horizontal="left" vertical="center"/>
    </xf>
    <xf numFmtId="164" fontId="6" fillId="6" borderId="2" applyAlignment="1" pivotButton="0" quotePrefix="0" xfId="0">
      <alignment horizontal="left" vertical="center"/>
    </xf>
    <xf numFmtId="0" fontId="5" fillId="3" borderId="3" applyAlignment="1" pivotButton="0" quotePrefix="0" xfId="0">
      <alignment horizontal="right" vertical="center"/>
    </xf>
    <xf numFmtId="3" fontId="5" fillId="6" borderId="3" applyAlignment="1" pivotButton="0" quotePrefix="0" xfId="0">
      <alignment horizontal="right" vertical="center"/>
    </xf>
    <xf numFmtId="0" fontId="5" fillId="10" borderId="3" applyAlignment="1" pivotButton="0" quotePrefix="0" xfId="0">
      <alignment horizontal="left" vertical="center" wrapText="1"/>
    </xf>
    <xf numFmtId="164" fontId="6" fillId="6" borderId="3" applyAlignment="1" pivotButton="0" quotePrefix="0" xfId="0">
      <alignment horizontal="left" vertical="center"/>
    </xf>
    <xf numFmtId="0" fontId="8" fillId="9" borderId="3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3" fillId="12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center" vertical="center"/>
    </xf>
    <xf numFmtId="3" fontId="9" fillId="6" borderId="8" applyAlignment="1" pivotButton="0" quotePrefix="0" xfId="0">
      <alignment horizontal="center" vertical="center"/>
    </xf>
    <xf numFmtId="0" fontId="9" fillId="6" borderId="8" applyAlignment="1" pivotButton="0" quotePrefix="0" xfId="0">
      <alignment horizontal="center" vertical="center"/>
    </xf>
    <xf numFmtId="0" fontId="10" fillId="3" borderId="9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5" fillId="6" borderId="3" applyAlignment="1" pivotButton="0" quotePrefix="0" xfId="0">
      <alignment horizontal="left" vertical="center"/>
    </xf>
    <xf numFmtId="3" fontId="6" fillId="6" borderId="3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name val="맑은 고딕"/>
        <b val="1"/>
        <color rgb="00F26B5E"/>
        <sz val="10"/>
      </font>
      <fill>
        <patternFill patternType="solid">
          <fgColor rgb="00FDECEA"/>
        </patternFill>
      </fill>
    </dxf>
    <dxf>
      <font>
        <name val="맑은 고딕"/>
        <b val="1"/>
        <color rgb="002E7D32"/>
        <sz val="10"/>
      </font>
      <fill>
        <patternFill patternType="solid">
          <fgColor rgb="00E8F7F4"/>
        </patternFill>
      </fill>
    </dxf>
    <dxf>
      <font>
        <name val="맑은 고딕"/>
        <b val="1"/>
        <color rgb="00F5A623"/>
        <sz val="10"/>
      </font>
      <fill>
        <patternFill patternType="solid">
          <fgColor rgb="00FFF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공급처별 발주금액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>
              <a:prstDash val="solid"/>
            </a:ln>
          </spPr>
          <cat>
            <numRef>
              <f>'비용대시보드'!$B$12:$B$17</f>
            </numRef>
          </cat>
          <val>
            <numRef>
              <f>'비용대시보드'!$C$12:$C$17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발주 상태</a:t>
            </a:r>
          </a:p>
        </rich>
      </tx>
    </title>
    <plotArea>
      <pieChart>
        <varyColors val="1"/>
        <ser>
          <idx val="0"/>
          <order val="0"/>
          <spPr>
            <a:ln>
              <a:prstDash val="solid"/>
            </a:ln>
          </spPr>
          <cat>
            <numRef>
              <f>'비용대시보드'!$F$12:$F$17</f>
            </numRef>
          </cat>
          <val>
            <numRef>
              <f>'비용대시보드'!$G$12:$G$17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19</row>
      <rowOff>0</rowOff>
    </from>
    <ext cx="4320000" cy="25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19</row>
      <rowOff>0</rowOff>
    </from>
    <ext cx="3600000" cy="25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Suppliers" displayName="Suppliers" ref="A5:I60" headerRowCount="1">
  <autoFilter ref="A5:I60"/>
  <tableColumns count="9">
    <tableColumn id="1" name="공급처코드"/>
    <tableColumn id="2" name="공급처명"/>
    <tableColumn id="3" name="담당자"/>
    <tableColumn id="4" name="이메일"/>
    <tableColumn id="5" name="전화"/>
    <tableColumn id="6" name="결제조건"/>
    <tableColumn id="7" name="평균리드타임"/>
    <tableColumn id="8" name="등급"/>
    <tableColumn id="9" name="메모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oItems" displayName="PoItems" ref="A5:I80" headerRowCount="1">
  <autoFilter ref="A5:I80"/>
  <tableColumns count="9">
    <tableColumn id="1" name="품목코드"/>
    <tableColumn id="2" name="품목명"/>
    <tableColumn id="3" name="규격"/>
    <tableColumn id="4" name="단위"/>
    <tableColumn id="5" name="기본공급처"/>
    <tableColumn id="6" name="최소발주수량"/>
    <tableColumn id="7" name="표준단가"/>
    <tableColumn id="8" name="VAT"/>
    <tableColumn id="9" name="메모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PoHistory" displayName="PoHistory" ref="A5:P105" headerRowCount="1">
  <autoFilter ref="A5:P105"/>
  <tableColumns count="16">
    <tableColumn id="1" name="발주번호"/>
    <tableColumn id="2" name="발주일"/>
    <tableColumn id="3" name="공급처코드"/>
    <tableColumn id="4" name="공급처명"/>
    <tableColumn id="5" name="품목코드"/>
    <tableColumn id="6" name="품목명"/>
    <tableColumn id="7" name="수량"/>
    <tableColumn id="8" name="단가"/>
    <tableColumn id="9" name="공급가"/>
    <tableColumn id="10" name="VAT"/>
    <tableColumn id="11" name="총액"/>
    <tableColumn id="12" name="납기요청일"/>
    <tableColumn id="13" name="입고예정일"/>
    <tableColumn id="14" name="상태"/>
    <tableColumn id="15" name="담당자"/>
    <tableColumn id="16" name="메모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DeliveryWatch" displayName="DeliveryWatch" ref="A5:L80" headerRowCount="1">
  <autoFilter ref="A5:L80"/>
  <tableColumns count="12">
    <tableColumn id="1" name="발주번호"/>
    <tableColumn id="2" name="공급처"/>
    <tableColumn id="3" name="품목코드"/>
    <tableColumn id="4" name="품목명"/>
    <tableColumn id="5" name="수량"/>
    <tableColumn id="6" name="입고예정일"/>
    <tableColumn id="7" name="남은일수"/>
    <tableColumn id="8" name="상태"/>
    <tableColumn id="9" name="지연위험"/>
    <tableColumn id="10" name="담당자"/>
    <tableColumn id="11" name="다음액션"/>
    <tableColumn id="12" name="메모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5" name="TemplateLimits" displayName="TemplateLimits" ref="A5:C9" headerRowCount="1">
  <autoFilter ref="A5:C9"/>
  <tableColumns count="3">
    <tableColumn id="1" name="상황"/>
    <tableColumn id="2" name="엑셀에서 생기는 문제"/>
    <tableColumn id="3" name="시스템으로 옮길 때 좋아지는 점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8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44" customWidth="1" min="3" max="3"/>
    <col width="4" customWidth="1" min="4" max="4"/>
    <col width="22" customWidth="1" min="5" max="5"/>
    <col width="34" customWidth="1" min="6" max="6"/>
    <col width="18" customWidth="1" min="7" max="7"/>
    <col width="18" customWidth="1" min="8" max="8"/>
  </cols>
  <sheetData>
    <row r="1" ht="28" customHeight="1">
      <c r="A1" s="1" t="inlineStr">
        <is>
          <t>발주서 엑셀 템플릿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26" customHeight="1">
      <c r="A3" s="3" t="inlineStr">
        <is>
          <t>공급처, 품목, 발주서 출력, 발주이력, 납기 상태를 한 파일로 관리하는 기본 발주 키트입니다.</t>
        </is>
      </c>
      <c r="B3" s="4" t="n"/>
      <c r="C3" s="4" t="n"/>
      <c r="D3" s="4" t="n"/>
      <c r="E3" s="4" t="n"/>
      <c r="F3" s="4" t="n"/>
      <c r="G3" s="5" t="inlineStr">
        <is>
          <t>STACKCUBE TEMPLATE</t>
        </is>
      </c>
    </row>
    <row r="5" ht="24" customHeight="1">
      <c r="A5" s="6" t="inlineStr">
        <is>
          <t>처음 10분 사용 순서</t>
        </is>
      </c>
      <c r="B5" s="7" t="n"/>
      <c r="C5" s="7" t="n"/>
      <c r="E5" s="8" t="inlineStr">
        <is>
          <t>시트 구성</t>
        </is>
      </c>
      <c r="F5" s="9" t="n"/>
      <c r="G5" s="9" t="n"/>
    </row>
    <row r="6" ht="30" customHeight="1">
      <c r="A6" s="10" t="n">
        <v>1</v>
      </c>
      <c r="B6" s="11" t="inlineStr">
        <is>
          <t>공급처 목록과 품목 목록을 먼저 정리합니다.</t>
        </is>
      </c>
      <c r="E6" s="12" t="inlineStr">
        <is>
          <t>공급처 목록</t>
        </is>
      </c>
      <c r="F6" s="11" t="inlineStr">
        <is>
          <t>담당자, 결제조건, 평균 리드타임을 관리합니다.</t>
        </is>
      </c>
    </row>
    <row r="7" ht="30" customHeight="1">
      <c r="A7" s="10" t="n">
        <v>2</v>
      </c>
      <c r="B7" s="11" t="inlineStr">
        <is>
          <t>발주서 양식에서 공급처와 품목을 선택해 발주서를 작성합니다.</t>
        </is>
      </c>
      <c r="E7" s="12" t="inlineStr">
        <is>
          <t>품목 목록</t>
        </is>
      </c>
      <c r="F7" s="11" t="inlineStr">
        <is>
          <t>발주 단가, 최소 발주 수량, 기본 공급처를 관리합니다.</t>
        </is>
      </c>
    </row>
    <row r="8" ht="30" customHeight="1">
      <c r="A8" s="10" t="n">
        <v>3</v>
      </c>
      <c r="B8" s="11" t="inlineStr">
        <is>
          <t>확정된 발주는 발주이력에 누적합니다.</t>
        </is>
      </c>
      <c r="E8" s="12" t="inlineStr">
        <is>
          <t>발주서 양식</t>
        </is>
      </c>
      <c r="F8" s="11" t="inlineStr">
        <is>
          <t>인쇄하거나 PDF로 저장하기 쉬운 발주서입니다.</t>
        </is>
      </c>
    </row>
    <row r="9" ht="30" customHeight="1">
      <c r="A9" s="10" t="n">
        <v>4</v>
      </c>
      <c r="B9" s="11" t="inlineStr">
        <is>
          <t>납기관리에서 지연 위험과 입고 예정일을 확인합니다.</t>
        </is>
      </c>
      <c r="E9" s="12" t="inlineStr">
        <is>
          <t>발주이력</t>
        </is>
      </c>
      <c r="F9" s="11" t="inlineStr">
        <is>
          <t>확정 발주를 누적하고 상태를 관리합니다.</t>
        </is>
      </c>
    </row>
    <row r="10" ht="30" customHeight="1">
      <c r="A10" s="10" t="n">
        <v>5</v>
      </c>
      <c r="B10" s="11" t="inlineStr">
        <is>
          <t>비용대시보드에서 월별 발주 금액과 주요 공급처를 봅니다.</t>
        </is>
      </c>
      <c r="E10" s="12" t="inlineStr">
        <is>
          <t>납기관리</t>
        </is>
      </c>
      <c r="F10" s="11" t="inlineStr">
        <is>
          <t>입고 예정일, 남은 일수, 지연 여부를 확인합니다.</t>
        </is>
      </c>
    </row>
    <row r="11" ht="30" customHeight="1">
      <c r="E11" s="12" t="inlineStr">
        <is>
          <t>비용대시보드</t>
        </is>
      </c>
      <c r="F11" s="11" t="inlineStr">
        <is>
          <t>월별/공급처별 발주 금액을 요약합니다.</t>
        </is>
      </c>
    </row>
    <row r="13" ht="24" customHeight="1">
      <c r="A13" s="13" t="inlineStr">
        <is>
          <t>실무 체크리스트</t>
        </is>
      </c>
      <c r="B13" s="14" t="n"/>
      <c r="C13" s="14" t="n"/>
    </row>
    <row r="14" ht="28" customHeight="1">
      <c r="A14" s="15" t="inlineStr">
        <is>
          <t>□</t>
        </is>
      </c>
      <c r="B14" s="11" t="inlineStr">
        <is>
          <t>발주번호는 중복되지 않게 관리합니다.</t>
        </is>
      </c>
      <c r="C14" s="16" t="n"/>
      <c r="D14" s="16" t="n"/>
      <c r="E14" s="16" t="n"/>
      <c r="F14" s="17" t="n"/>
    </row>
    <row r="15" ht="28" customHeight="1">
      <c r="A15" s="15" t="inlineStr">
        <is>
          <t>□</t>
        </is>
      </c>
      <c r="B15" s="11" t="inlineStr">
        <is>
          <t>단가는 품목 목록에서 기준값을 관리하고 예외만 발주서에서 수정합니다.</t>
        </is>
      </c>
      <c r="C15" s="16" t="n"/>
      <c r="D15" s="16" t="n"/>
      <c r="E15" s="16" t="n"/>
      <c r="F15" s="17" t="n"/>
    </row>
    <row r="16" ht="28" customHeight="1">
      <c r="A16" s="15" t="inlineStr">
        <is>
          <t>□</t>
        </is>
      </c>
      <c r="B16" s="11" t="inlineStr">
        <is>
          <t>납기 지연은 상태만 바꾸지 말고 메모에 원인과 다음 액션을 남깁니다.</t>
        </is>
      </c>
      <c r="C16" s="16" t="n"/>
      <c r="D16" s="16" t="n"/>
      <c r="E16" s="16" t="n"/>
      <c r="F16" s="17" t="n"/>
    </row>
    <row r="17" ht="28" customHeight="1">
      <c r="A17" s="15" t="inlineStr">
        <is>
          <t>□</t>
        </is>
      </c>
      <c r="B17" s="11" t="inlineStr">
        <is>
          <t>발주 확정 후에는 발주이력에 반드시 같은 내용으로 누적합니다.</t>
        </is>
      </c>
      <c r="C17" s="16" t="n"/>
      <c r="D17" s="16" t="n"/>
      <c r="E17" s="16" t="n"/>
      <c r="F17" s="17" t="n"/>
    </row>
    <row r="19">
      <c r="A19" s="18" t="inlineStr">
        <is>
          <t>안내: 이 파일은 빠르게 업무 기준을 잡기 위한 템플릿입니다. 여러 명이 동시에 수정하거나 승인 이력, 권한, 자동 알림이 필요해지면 전용 시스템으로 옮기는 것이 좋습니다.</t>
        </is>
      </c>
    </row>
    <row r="20"/>
  </sheetData>
  <mergeCells count="11">
    <mergeCell ref="A13:C13"/>
    <mergeCell ref="A5:C5"/>
    <mergeCell ref="B16:F16"/>
    <mergeCell ref="E5:G5"/>
    <mergeCell ref="B15:F15"/>
    <mergeCell ref="A19:H20"/>
    <mergeCell ref="B14:F14"/>
    <mergeCell ref="A3:F3"/>
    <mergeCell ref="A1:H2"/>
    <mergeCell ref="B17:F17"/>
    <mergeCell ref="G3:H3"/>
  </mergeCells>
  <pageMargins left="0.35" right="0.35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6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2" customWidth="1" min="3" max="3"/>
    <col width="24" customWidth="1" min="4" max="4"/>
    <col width="15" customWidth="1" min="5" max="5"/>
    <col width="14" customWidth="1" min="6" max="6"/>
    <col width="13" customWidth="1" min="7" max="7"/>
    <col width="8" customWidth="1" min="8" max="8"/>
    <col width="24" customWidth="1" min="9" max="9"/>
  </cols>
  <sheetData>
    <row r="1" ht="28" customHeight="1">
      <c r="A1" s="1" t="inlineStr">
        <is>
          <t>공급처 목록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26" customHeight="1">
      <c r="A3" s="3" t="inlineStr">
        <is>
          <t>발주서와 이력에서 참조하는 공급처 기준 정보입니다.</t>
        </is>
      </c>
      <c r="B3" s="4" t="n"/>
      <c r="C3" s="4" t="n"/>
      <c r="D3" s="4" t="n"/>
      <c r="E3" s="4" t="n"/>
      <c r="F3" s="4" t="n"/>
      <c r="G3" s="4" t="n"/>
      <c r="H3" s="5" t="inlineStr">
        <is>
          <t>STACKCUBE TEMPLATE</t>
        </is>
      </c>
    </row>
    <row r="5">
      <c r="A5" s="19" t="inlineStr">
        <is>
          <t>공급처코드</t>
        </is>
      </c>
      <c r="B5" s="19" t="inlineStr">
        <is>
          <t>공급처명</t>
        </is>
      </c>
      <c r="C5" s="19" t="inlineStr">
        <is>
          <t>담당자</t>
        </is>
      </c>
      <c r="D5" s="19" t="inlineStr">
        <is>
          <t>이메일</t>
        </is>
      </c>
      <c r="E5" s="19" t="inlineStr">
        <is>
          <t>전화</t>
        </is>
      </c>
      <c r="F5" s="19" t="inlineStr">
        <is>
          <t>결제조건</t>
        </is>
      </c>
      <c r="G5" s="19" t="inlineStr">
        <is>
          <t>평균리드타임</t>
        </is>
      </c>
      <c r="H5" s="19" t="inlineStr">
        <is>
          <t>등급</t>
        </is>
      </c>
      <c r="I5" s="19" t="inlineStr">
        <is>
          <t>메모</t>
        </is>
      </c>
    </row>
    <row r="6">
      <c r="A6" s="20" t="inlineStr">
        <is>
          <t>SUP-001</t>
        </is>
      </c>
      <c r="B6" s="20" t="inlineStr">
        <is>
          <t>네오전자</t>
        </is>
      </c>
      <c r="C6" s="20" t="inlineStr">
        <is>
          <t>박현우</t>
        </is>
      </c>
      <c r="D6" s="20" t="inlineStr">
        <is>
          <t>hw.park@example.com</t>
        </is>
      </c>
      <c r="E6" s="20" t="inlineStr">
        <is>
          <t>02-111-2244</t>
        </is>
      </c>
      <c r="F6" s="20" t="inlineStr">
        <is>
          <t>월말 30일</t>
        </is>
      </c>
      <c r="G6" s="20" t="n">
        <v>10</v>
      </c>
      <c r="H6" s="20" t="inlineStr">
        <is>
          <t>A</t>
        </is>
      </c>
      <c r="I6" s="20" t="inlineStr">
        <is>
          <t>핵심 전장 부품</t>
        </is>
      </c>
    </row>
    <row r="7">
      <c r="A7" s="20" t="inlineStr">
        <is>
          <t>SUP-002</t>
        </is>
      </c>
      <c r="B7" s="20" t="inlineStr">
        <is>
          <t>보급포장</t>
        </is>
      </c>
      <c r="C7" s="20" t="inlineStr">
        <is>
          <t>김수진</t>
        </is>
      </c>
      <c r="D7" s="20" t="inlineStr">
        <is>
          <t>sj.kim@example.com</t>
        </is>
      </c>
      <c r="E7" s="20" t="inlineStr">
        <is>
          <t>02-222-1188</t>
        </is>
      </c>
      <c r="F7" s="20" t="inlineStr">
        <is>
          <t>익월 15일</t>
        </is>
      </c>
      <c r="G7" s="20" t="n">
        <v>3</v>
      </c>
      <c r="H7" s="20" t="inlineStr">
        <is>
          <t>A</t>
        </is>
      </c>
      <c r="I7" s="20" t="inlineStr">
        <is>
          <t>포장재 주 공급처</t>
        </is>
      </c>
    </row>
    <row r="8">
      <c r="A8" s="20" t="inlineStr">
        <is>
          <t>SUP-003</t>
        </is>
      </c>
      <c r="B8" s="20" t="inlineStr">
        <is>
          <t>세이프팩</t>
        </is>
      </c>
      <c r="C8" s="20" t="inlineStr">
        <is>
          <t>오지은</t>
        </is>
      </c>
      <c r="D8" s="20" t="inlineStr">
        <is>
          <t>je.oh@example.com</t>
        </is>
      </c>
      <c r="E8" s="20" t="inlineStr">
        <is>
          <t>031-555-9011</t>
        </is>
      </c>
      <c r="F8" s="20" t="inlineStr">
        <is>
          <t>선결제</t>
        </is>
      </c>
      <c r="G8" s="20" t="n">
        <v>5</v>
      </c>
      <c r="H8" s="20" t="inlineStr">
        <is>
          <t>B</t>
        </is>
      </c>
      <c r="I8" s="20" t="inlineStr">
        <is>
          <t>완충재</t>
        </is>
      </c>
    </row>
    <row r="9">
      <c r="A9" s="20" t="inlineStr">
        <is>
          <t>SUP-004</t>
        </is>
      </c>
      <c r="B9" s="20" t="inlineStr">
        <is>
          <t>파워링크</t>
        </is>
      </c>
      <c r="C9" s="20" t="inlineStr">
        <is>
          <t>정도윤</t>
        </is>
      </c>
      <c r="D9" s="20" t="inlineStr">
        <is>
          <t>dy.jung@example.com</t>
        </is>
      </c>
      <c r="E9" s="20" t="inlineStr">
        <is>
          <t>031-8080-5511</t>
        </is>
      </c>
      <c r="F9" s="20" t="inlineStr">
        <is>
          <t>월말 30일</t>
        </is>
      </c>
      <c r="G9" s="20" t="n">
        <v>7</v>
      </c>
      <c r="H9" s="20" t="inlineStr">
        <is>
          <t>A</t>
        </is>
      </c>
      <c r="I9" s="20" t="inlineStr">
        <is>
          <t>전원류</t>
        </is>
      </c>
    </row>
    <row r="10">
      <c r="A10" s="20" t="inlineStr">
        <is>
          <t>SUP-005</t>
        </is>
      </c>
      <c r="B10" s="20" t="inlineStr">
        <is>
          <t>라벨코리아</t>
        </is>
      </c>
      <c r="C10" s="20" t="inlineStr">
        <is>
          <t>문하린</t>
        </is>
      </c>
      <c r="D10" s="20" t="inlineStr">
        <is>
          <t>label@example.com</t>
        </is>
      </c>
      <c r="E10" s="20" t="inlineStr">
        <is>
          <t>02-333-7070</t>
        </is>
      </c>
      <c r="F10" s="20" t="inlineStr">
        <is>
          <t>익월 10일</t>
        </is>
      </c>
      <c r="G10" s="20" t="n">
        <v>4</v>
      </c>
      <c r="H10" s="20" t="inlineStr">
        <is>
          <t>B</t>
        </is>
      </c>
      <c r="I10" s="20" t="inlineStr">
        <is>
          <t>라벨/스티커</t>
        </is>
      </c>
    </row>
    <row r="11">
      <c r="A11" s="20" t="inlineStr">
        <is>
          <t>SUP-006</t>
        </is>
      </c>
      <c r="B11" s="20" t="inlineStr">
        <is>
          <t>MRO마트</t>
        </is>
      </c>
      <c r="C11" s="20" t="inlineStr">
        <is>
          <t>최민석</t>
        </is>
      </c>
      <c r="D11" s="20" t="inlineStr">
        <is>
          <t>mro@example.com</t>
        </is>
      </c>
      <c r="E11" s="20" t="inlineStr">
        <is>
          <t>1588-1234</t>
        </is>
      </c>
      <c r="F11" s="20" t="inlineStr">
        <is>
          <t>카드결제</t>
        </is>
      </c>
      <c r="G11" s="20" t="n">
        <v>2</v>
      </c>
      <c r="H11" s="20" t="inlineStr">
        <is>
          <t>B</t>
        </is>
      </c>
      <c r="I11" s="20" t="inlineStr">
        <is>
          <t>소모품</t>
        </is>
      </c>
    </row>
    <row r="12">
      <c r="A12" s="20" t="n"/>
      <c r="B12" s="20" t="n"/>
      <c r="C12" s="20" t="n"/>
      <c r="D12" s="20" t="n"/>
      <c r="E12" s="20" t="n"/>
      <c r="F12" s="20" t="n"/>
      <c r="G12" s="20" t="n"/>
      <c r="H12" s="20" t="n"/>
      <c r="I12" s="20" t="n"/>
    </row>
    <row r="13">
      <c r="A13" s="20" t="n"/>
      <c r="B13" s="20" t="n"/>
      <c r="C13" s="20" t="n"/>
      <c r="D13" s="20" t="n"/>
      <c r="E13" s="20" t="n"/>
      <c r="F13" s="20" t="n"/>
      <c r="G13" s="20" t="n"/>
      <c r="H13" s="20" t="n"/>
      <c r="I13" s="20" t="n"/>
    </row>
    <row r="14">
      <c r="A14" s="20" t="n"/>
      <c r="B14" s="20" t="n"/>
      <c r="C14" s="20" t="n"/>
      <c r="D14" s="20" t="n"/>
      <c r="E14" s="20" t="n"/>
      <c r="F14" s="20" t="n"/>
      <c r="G14" s="20" t="n"/>
      <c r="H14" s="20" t="n"/>
      <c r="I14" s="20" t="n"/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</row>
    <row r="16">
      <c r="A16" s="20" t="n"/>
      <c r="B16" s="20" t="n"/>
      <c r="C16" s="20" t="n"/>
      <c r="D16" s="20" t="n"/>
      <c r="E16" s="20" t="n"/>
      <c r="F16" s="20" t="n"/>
      <c r="G16" s="20" t="n"/>
      <c r="H16" s="20" t="n"/>
      <c r="I16" s="20" t="n"/>
    </row>
    <row r="17">
      <c r="A17" s="20" t="n"/>
      <c r="B17" s="20" t="n"/>
      <c r="C17" s="20" t="n"/>
      <c r="D17" s="20" t="n"/>
      <c r="E17" s="20" t="n"/>
      <c r="F17" s="20" t="n"/>
      <c r="G17" s="20" t="n"/>
      <c r="H17" s="20" t="n"/>
      <c r="I17" s="20" t="n"/>
    </row>
    <row r="18">
      <c r="A18" s="20" t="n"/>
      <c r="B18" s="20" t="n"/>
      <c r="C18" s="20" t="n"/>
      <c r="D18" s="20" t="n"/>
      <c r="E18" s="20" t="n"/>
      <c r="F18" s="20" t="n"/>
      <c r="G18" s="20" t="n"/>
      <c r="H18" s="20" t="n"/>
      <c r="I18" s="20" t="n"/>
    </row>
    <row r="19">
      <c r="A19" s="20" t="n"/>
      <c r="B19" s="20" t="n"/>
      <c r="C19" s="20" t="n"/>
      <c r="D19" s="20" t="n"/>
      <c r="E19" s="20" t="n"/>
      <c r="F19" s="20" t="n"/>
      <c r="G19" s="20" t="n"/>
      <c r="H19" s="20" t="n"/>
      <c r="I19" s="20" t="n"/>
    </row>
    <row r="20">
      <c r="A20" s="20" t="n"/>
      <c r="B20" s="20" t="n"/>
      <c r="C20" s="20" t="n"/>
      <c r="D20" s="20" t="n"/>
      <c r="E20" s="20" t="n"/>
      <c r="F20" s="20" t="n"/>
      <c r="G20" s="20" t="n"/>
      <c r="H20" s="20" t="n"/>
      <c r="I20" s="20" t="n"/>
    </row>
    <row r="21">
      <c r="A21" s="20" t="n"/>
      <c r="B21" s="20" t="n"/>
      <c r="C21" s="20" t="n"/>
      <c r="D21" s="20" t="n"/>
      <c r="E21" s="20" t="n"/>
      <c r="F21" s="20" t="n"/>
      <c r="G21" s="20" t="n"/>
      <c r="H21" s="20" t="n"/>
      <c r="I21" s="20" t="n"/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</row>
    <row r="23">
      <c r="A23" s="20" t="n"/>
      <c r="B23" s="20" t="n"/>
      <c r="C23" s="20" t="n"/>
      <c r="D23" s="20" t="n"/>
      <c r="E23" s="20" t="n"/>
      <c r="F23" s="20" t="n"/>
      <c r="G23" s="20" t="n"/>
      <c r="H23" s="20" t="n"/>
      <c r="I23" s="20" t="n"/>
    </row>
    <row r="24">
      <c r="A24" s="20" t="n"/>
      <c r="B24" s="20" t="n"/>
      <c r="C24" s="20" t="n"/>
      <c r="D24" s="20" t="n"/>
      <c r="E24" s="20" t="n"/>
      <c r="F24" s="20" t="n"/>
      <c r="G24" s="20" t="n"/>
      <c r="H24" s="20" t="n"/>
      <c r="I24" s="20" t="n"/>
    </row>
    <row r="25">
      <c r="A25" s="20" t="n"/>
      <c r="B25" s="20" t="n"/>
      <c r="C25" s="20" t="n"/>
      <c r="D25" s="20" t="n"/>
      <c r="E25" s="20" t="n"/>
      <c r="F25" s="20" t="n"/>
      <c r="G25" s="20" t="n"/>
      <c r="H25" s="20" t="n"/>
      <c r="I25" s="20" t="n"/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</row>
    <row r="27">
      <c r="A27" s="20" t="n"/>
      <c r="B27" s="20" t="n"/>
      <c r="C27" s="20" t="n"/>
      <c r="D27" s="20" t="n"/>
      <c r="E27" s="20" t="n"/>
      <c r="F27" s="20" t="n"/>
      <c r="G27" s="20" t="n"/>
      <c r="H27" s="20" t="n"/>
      <c r="I27" s="20" t="n"/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</row>
    <row r="30">
      <c r="A30" s="20" t="n"/>
      <c r="B30" s="20" t="n"/>
      <c r="C30" s="20" t="n"/>
      <c r="D30" s="20" t="n"/>
      <c r="E30" s="20" t="n"/>
      <c r="F30" s="20" t="n"/>
      <c r="G30" s="20" t="n"/>
      <c r="H30" s="20" t="n"/>
      <c r="I30" s="20" t="n"/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</row>
    <row r="32">
      <c r="A32" s="20" t="n"/>
      <c r="B32" s="20" t="n"/>
      <c r="C32" s="20" t="n"/>
      <c r="D32" s="20" t="n"/>
      <c r="E32" s="20" t="n"/>
      <c r="F32" s="20" t="n"/>
      <c r="G32" s="20" t="n"/>
      <c r="H32" s="20" t="n"/>
      <c r="I32" s="20" t="n"/>
    </row>
    <row r="33">
      <c r="A33" s="20" t="n"/>
      <c r="B33" s="20" t="n"/>
      <c r="C33" s="20" t="n"/>
      <c r="D33" s="20" t="n"/>
      <c r="E33" s="20" t="n"/>
      <c r="F33" s="20" t="n"/>
      <c r="G33" s="20" t="n"/>
      <c r="H33" s="20" t="n"/>
      <c r="I33" s="20" t="n"/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</row>
    <row r="35">
      <c r="A35" s="20" t="n"/>
      <c r="B35" s="20" t="n"/>
      <c r="C35" s="20" t="n"/>
      <c r="D35" s="20" t="n"/>
      <c r="E35" s="20" t="n"/>
      <c r="F35" s="20" t="n"/>
      <c r="G35" s="20" t="n"/>
      <c r="H35" s="20" t="n"/>
      <c r="I35" s="20" t="n"/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</row>
    <row r="38">
      <c r="A38" s="20" t="n"/>
      <c r="B38" s="20" t="n"/>
      <c r="C38" s="20" t="n"/>
      <c r="D38" s="20" t="n"/>
      <c r="E38" s="20" t="n"/>
      <c r="F38" s="20" t="n"/>
      <c r="G38" s="20" t="n"/>
      <c r="H38" s="20" t="n"/>
      <c r="I38" s="20" t="n"/>
    </row>
    <row r="39">
      <c r="A39" s="20" t="n"/>
      <c r="B39" s="20" t="n"/>
      <c r="C39" s="20" t="n"/>
      <c r="D39" s="20" t="n"/>
      <c r="E39" s="20" t="n"/>
      <c r="F39" s="20" t="n"/>
      <c r="G39" s="20" t="n"/>
      <c r="H39" s="20" t="n"/>
      <c r="I39" s="20" t="n"/>
    </row>
    <row r="40">
      <c r="A40" s="20" t="n"/>
      <c r="B40" s="20" t="n"/>
      <c r="C40" s="20" t="n"/>
      <c r="D40" s="20" t="n"/>
      <c r="E40" s="20" t="n"/>
      <c r="F40" s="20" t="n"/>
      <c r="G40" s="20" t="n"/>
      <c r="H40" s="20" t="n"/>
      <c r="I40" s="20" t="n"/>
    </row>
    <row r="41">
      <c r="A41" s="20" t="n"/>
      <c r="B41" s="20" t="n"/>
      <c r="C41" s="20" t="n"/>
      <c r="D41" s="20" t="n"/>
      <c r="E41" s="20" t="n"/>
      <c r="F41" s="20" t="n"/>
      <c r="G41" s="20" t="n"/>
      <c r="H41" s="20" t="n"/>
      <c r="I41" s="20" t="n"/>
    </row>
    <row r="42">
      <c r="A42" s="20" t="n"/>
      <c r="B42" s="20" t="n"/>
      <c r="C42" s="20" t="n"/>
      <c r="D42" s="20" t="n"/>
      <c r="E42" s="20" t="n"/>
      <c r="F42" s="20" t="n"/>
      <c r="G42" s="20" t="n"/>
      <c r="H42" s="20" t="n"/>
      <c r="I42" s="20" t="n"/>
    </row>
    <row r="43">
      <c r="A43" s="20" t="n"/>
      <c r="B43" s="20" t="n"/>
      <c r="C43" s="20" t="n"/>
      <c r="D43" s="20" t="n"/>
      <c r="E43" s="20" t="n"/>
      <c r="F43" s="20" t="n"/>
      <c r="G43" s="20" t="n"/>
      <c r="H43" s="20" t="n"/>
      <c r="I43" s="20" t="n"/>
    </row>
    <row r="44">
      <c r="A44" s="20" t="n"/>
      <c r="B44" s="20" t="n"/>
      <c r="C44" s="20" t="n"/>
      <c r="D44" s="20" t="n"/>
      <c r="E44" s="20" t="n"/>
      <c r="F44" s="20" t="n"/>
      <c r="G44" s="20" t="n"/>
      <c r="H44" s="20" t="n"/>
      <c r="I44" s="20" t="n"/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</row>
    <row r="46">
      <c r="A46" s="20" t="n"/>
      <c r="B46" s="20" t="n"/>
      <c r="C46" s="20" t="n"/>
      <c r="D46" s="20" t="n"/>
      <c r="E46" s="20" t="n"/>
      <c r="F46" s="20" t="n"/>
      <c r="G46" s="20" t="n"/>
      <c r="H46" s="20" t="n"/>
      <c r="I46" s="20" t="n"/>
    </row>
    <row r="47">
      <c r="A47" s="20" t="n"/>
      <c r="B47" s="20" t="n"/>
      <c r="C47" s="20" t="n"/>
      <c r="D47" s="20" t="n"/>
      <c r="E47" s="20" t="n"/>
      <c r="F47" s="20" t="n"/>
      <c r="G47" s="20" t="n"/>
      <c r="H47" s="20" t="n"/>
      <c r="I47" s="20" t="n"/>
    </row>
    <row r="48">
      <c r="A48" s="20" t="n"/>
      <c r="B48" s="20" t="n"/>
      <c r="C48" s="20" t="n"/>
      <c r="D48" s="20" t="n"/>
      <c r="E48" s="20" t="n"/>
      <c r="F48" s="20" t="n"/>
      <c r="G48" s="20" t="n"/>
      <c r="H48" s="20" t="n"/>
      <c r="I48" s="20" t="n"/>
    </row>
    <row r="49">
      <c r="A49" s="20" t="n"/>
      <c r="B49" s="20" t="n"/>
      <c r="C49" s="20" t="n"/>
      <c r="D49" s="20" t="n"/>
      <c r="E49" s="20" t="n"/>
      <c r="F49" s="20" t="n"/>
      <c r="G49" s="20" t="n"/>
      <c r="H49" s="20" t="n"/>
      <c r="I49" s="20" t="n"/>
    </row>
    <row r="50">
      <c r="A50" s="20" t="n"/>
      <c r="B50" s="20" t="n"/>
      <c r="C50" s="20" t="n"/>
      <c r="D50" s="20" t="n"/>
      <c r="E50" s="20" t="n"/>
      <c r="F50" s="20" t="n"/>
      <c r="G50" s="20" t="n"/>
      <c r="H50" s="20" t="n"/>
      <c r="I50" s="20" t="n"/>
    </row>
    <row r="51">
      <c r="A51" s="20" t="n"/>
      <c r="B51" s="20" t="n"/>
      <c r="C51" s="20" t="n"/>
      <c r="D51" s="20" t="n"/>
      <c r="E51" s="20" t="n"/>
      <c r="F51" s="20" t="n"/>
      <c r="G51" s="20" t="n"/>
      <c r="H51" s="20" t="n"/>
      <c r="I51" s="20" t="n"/>
    </row>
    <row r="52">
      <c r="A52" s="20" t="n"/>
      <c r="B52" s="20" t="n"/>
      <c r="C52" s="20" t="n"/>
      <c r="D52" s="20" t="n"/>
      <c r="E52" s="20" t="n"/>
      <c r="F52" s="20" t="n"/>
      <c r="G52" s="20" t="n"/>
      <c r="H52" s="20" t="n"/>
      <c r="I52" s="20" t="n"/>
    </row>
    <row r="53">
      <c r="A53" s="20" t="n"/>
      <c r="B53" s="20" t="n"/>
      <c r="C53" s="20" t="n"/>
      <c r="D53" s="20" t="n"/>
      <c r="E53" s="20" t="n"/>
      <c r="F53" s="20" t="n"/>
      <c r="G53" s="20" t="n"/>
      <c r="H53" s="20" t="n"/>
      <c r="I53" s="20" t="n"/>
    </row>
    <row r="54">
      <c r="A54" s="20" t="n"/>
      <c r="B54" s="20" t="n"/>
      <c r="C54" s="20" t="n"/>
      <c r="D54" s="20" t="n"/>
      <c r="E54" s="20" t="n"/>
      <c r="F54" s="20" t="n"/>
      <c r="G54" s="20" t="n"/>
      <c r="H54" s="20" t="n"/>
      <c r="I54" s="20" t="n"/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</row>
    <row r="56">
      <c r="A56" s="20" t="n"/>
      <c r="B56" s="20" t="n"/>
      <c r="C56" s="20" t="n"/>
      <c r="D56" s="20" t="n"/>
      <c r="E56" s="20" t="n"/>
      <c r="F56" s="20" t="n"/>
      <c r="G56" s="20" t="n"/>
      <c r="H56" s="20" t="n"/>
      <c r="I56" s="20" t="n"/>
    </row>
    <row r="57">
      <c r="A57" s="20" t="n"/>
      <c r="B57" s="20" t="n"/>
      <c r="C57" s="20" t="n"/>
      <c r="D57" s="20" t="n"/>
      <c r="E57" s="20" t="n"/>
      <c r="F57" s="20" t="n"/>
      <c r="G57" s="20" t="n"/>
      <c r="H57" s="20" t="n"/>
      <c r="I57" s="20" t="n"/>
    </row>
    <row r="58">
      <c r="A58" s="20" t="n"/>
      <c r="B58" s="20" t="n"/>
      <c r="C58" s="20" t="n"/>
      <c r="D58" s="20" t="n"/>
      <c r="E58" s="20" t="n"/>
      <c r="F58" s="20" t="n"/>
      <c r="G58" s="20" t="n"/>
      <c r="H58" s="20" t="n"/>
      <c r="I58" s="20" t="n"/>
    </row>
    <row r="59">
      <c r="A59" s="20" t="n"/>
      <c r="B59" s="20" t="n"/>
      <c r="C59" s="20" t="n"/>
      <c r="D59" s="20" t="n"/>
      <c r="E59" s="20" t="n"/>
      <c r="F59" s="20" t="n"/>
      <c r="G59" s="20" t="n"/>
      <c r="H59" s="20" t="n"/>
      <c r="I59" s="20" t="n"/>
    </row>
    <row r="60">
      <c r="A60" s="20" t="n"/>
      <c r="B60" s="20" t="n"/>
      <c r="C60" s="20" t="n"/>
      <c r="D60" s="20" t="n"/>
      <c r="E60" s="20" t="n"/>
      <c r="F60" s="20" t="n"/>
      <c r="G60" s="20" t="n"/>
      <c r="H60" s="20" t="n"/>
      <c r="I60" s="20" t="n"/>
    </row>
  </sheetData>
  <mergeCells count="3">
    <mergeCell ref="A1:I2"/>
    <mergeCell ref="H3:I3"/>
    <mergeCell ref="A3:G3"/>
  </mergeCells>
  <dataValidations count="1">
    <dataValidation sqref="H6:H60" showDropDown="0" showInputMessage="0" showErrorMessage="0" allowBlank="1" errorTitle="입력값 확인" error="목록에서 값을 선택하거나 형식에 맞게 입력해 주세요." type="list">
      <formula1>"A,B,C"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14" customWidth="1" min="3" max="3"/>
    <col width="8" customWidth="1" min="4" max="4"/>
    <col width="13" customWidth="1" min="5" max="5"/>
    <col width="13" customWidth="1" min="6" max="6"/>
    <col width="12" customWidth="1" min="7" max="7"/>
    <col width="8" customWidth="1" min="8" max="8"/>
    <col width="24" customWidth="1" min="9" max="9"/>
  </cols>
  <sheetData>
    <row r="1" ht="28" customHeight="1">
      <c r="A1" s="1" t="inlineStr">
        <is>
          <t>품목 목록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</row>
    <row r="3" ht="26" customHeight="1">
      <c r="A3" s="3" t="inlineStr">
        <is>
          <t>발주 단가와 기본 공급처를 관리합니다. 발주서 양식은 이 값을 자동으로 가져옵니다.</t>
        </is>
      </c>
      <c r="B3" s="4" t="n"/>
      <c r="C3" s="4" t="n"/>
      <c r="D3" s="4" t="n"/>
      <c r="E3" s="4" t="n"/>
      <c r="F3" s="4" t="n"/>
      <c r="G3" s="4" t="n"/>
      <c r="H3" s="5" t="inlineStr">
        <is>
          <t>STACKCUBE TEMPLATE</t>
        </is>
      </c>
    </row>
    <row r="5">
      <c r="A5" s="19" t="inlineStr">
        <is>
          <t>품목코드</t>
        </is>
      </c>
      <c r="B5" s="19" t="inlineStr">
        <is>
          <t>품목명</t>
        </is>
      </c>
      <c r="C5" s="19" t="inlineStr">
        <is>
          <t>규격</t>
        </is>
      </c>
      <c r="D5" s="19" t="inlineStr">
        <is>
          <t>단위</t>
        </is>
      </c>
      <c r="E5" s="19" t="inlineStr">
        <is>
          <t>기본공급처</t>
        </is>
      </c>
      <c r="F5" s="19" t="inlineStr">
        <is>
          <t>최소발주수량</t>
        </is>
      </c>
      <c r="G5" s="19" t="inlineStr">
        <is>
          <t>표준단가</t>
        </is>
      </c>
      <c r="H5" s="19" t="inlineStr">
        <is>
          <t>VAT</t>
        </is>
      </c>
      <c r="I5" s="19" t="inlineStr">
        <is>
          <t>메모</t>
        </is>
      </c>
    </row>
    <row r="6">
      <c r="A6" s="20" t="inlineStr">
        <is>
          <t>SKU-1001</t>
        </is>
      </c>
      <c r="B6" s="20" t="inlineStr">
        <is>
          <t>친환경 포장 박스 S</t>
        </is>
      </c>
      <c r="C6" s="20" t="inlineStr">
        <is>
          <t>320x220x120</t>
        </is>
      </c>
      <c r="D6" s="20" t="inlineStr">
        <is>
          <t>EA</t>
        </is>
      </c>
      <c r="E6" s="20" t="inlineStr">
        <is>
          <t>SUP-002</t>
        </is>
      </c>
      <c r="F6" s="21" t="n">
        <v>100</v>
      </c>
      <c r="G6" s="21" t="n">
        <v>620</v>
      </c>
      <c r="H6" s="20" t="inlineStr">
        <is>
          <t>과세</t>
        </is>
      </c>
      <c r="I6" s="20" t="inlineStr">
        <is>
          <t>상시</t>
        </is>
      </c>
    </row>
    <row r="7">
      <c r="A7" s="20" t="inlineStr">
        <is>
          <t>SKU-1002</t>
        </is>
      </c>
      <c r="B7" s="20" t="inlineStr">
        <is>
          <t>친환경 포장 박스 M</t>
        </is>
      </c>
      <c r="C7" s="20" t="inlineStr">
        <is>
          <t>420x300x180</t>
        </is>
      </c>
      <c r="D7" s="20" t="inlineStr">
        <is>
          <t>EA</t>
        </is>
      </c>
      <c r="E7" s="20" t="inlineStr">
        <is>
          <t>SUP-002</t>
        </is>
      </c>
      <c r="F7" s="21" t="n">
        <v>80</v>
      </c>
      <c r="G7" s="21" t="n">
        <v>780</v>
      </c>
      <c r="H7" s="20" t="inlineStr">
        <is>
          <t>과세</t>
        </is>
      </c>
      <c r="I7" s="20" t="inlineStr">
        <is>
          <t>상시</t>
        </is>
      </c>
    </row>
    <row r="8">
      <c r="A8" s="20" t="inlineStr">
        <is>
          <t>SKU-1003</t>
        </is>
      </c>
      <c r="B8" s="20" t="inlineStr">
        <is>
          <t>완충재 롤 50m</t>
        </is>
      </c>
      <c r="C8" s="20" t="inlineStr">
        <is>
          <t>50m</t>
        </is>
      </c>
      <c r="D8" s="20" t="inlineStr">
        <is>
          <t>ROLL</t>
        </is>
      </c>
      <c r="E8" s="20" t="inlineStr">
        <is>
          <t>SUP-003</t>
        </is>
      </c>
      <c r="F8" s="21" t="n">
        <v>10</v>
      </c>
      <c r="G8" s="21" t="n">
        <v>4200</v>
      </c>
      <c r="H8" s="20" t="inlineStr">
        <is>
          <t>과세</t>
        </is>
      </c>
      <c r="I8" s="20" t="inlineStr">
        <is>
          <t>상시</t>
        </is>
      </c>
    </row>
    <row r="9">
      <c r="A9" s="20" t="inlineStr">
        <is>
          <t>SKU-2001</t>
        </is>
      </c>
      <c r="B9" s="20" t="inlineStr">
        <is>
          <t>스마트 센서 모듈</t>
        </is>
      </c>
      <c r="C9" s="20" t="inlineStr">
        <is>
          <t>V3</t>
        </is>
      </c>
      <c r="D9" s="20" t="inlineStr">
        <is>
          <t>EA</t>
        </is>
      </c>
      <c r="E9" s="20" t="inlineStr">
        <is>
          <t>SUP-001</t>
        </is>
      </c>
      <c r="F9" s="21" t="n">
        <v>30</v>
      </c>
      <c r="G9" s="21" t="n">
        <v>18500</v>
      </c>
      <c r="H9" s="20" t="inlineStr">
        <is>
          <t>과세</t>
        </is>
      </c>
      <c r="I9" s="20" t="inlineStr">
        <is>
          <t>핵심</t>
        </is>
      </c>
    </row>
    <row r="10">
      <c r="A10" s="20" t="inlineStr">
        <is>
          <t>SKU-2002</t>
        </is>
      </c>
      <c r="B10" s="20" t="inlineStr">
        <is>
          <t>컨트롤 보드 V2</t>
        </is>
      </c>
      <c r="C10" s="20" t="inlineStr">
        <is>
          <t>V2</t>
        </is>
      </c>
      <c r="D10" s="20" t="inlineStr">
        <is>
          <t>EA</t>
        </is>
      </c>
      <c r="E10" s="20" t="inlineStr">
        <is>
          <t>SUP-001</t>
        </is>
      </c>
      <c r="F10" s="21" t="n">
        <v>20</v>
      </c>
      <c r="G10" s="21" t="n">
        <v>39200</v>
      </c>
      <c r="H10" s="20" t="inlineStr">
        <is>
          <t>과세</t>
        </is>
      </c>
      <c r="I10" s="20" t="inlineStr">
        <is>
          <t>긴급 발주 주의</t>
        </is>
      </c>
    </row>
    <row r="11">
      <c r="A11" s="20" t="inlineStr">
        <is>
          <t>SKU-2003</t>
        </is>
      </c>
      <c r="B11" s="20" t="inlineStr">
        <is>
          <t>전원 어댑터 12V</t>
        </is>
      </c>
      <c r="C11" s="20" t="inlineStr">
        <is>
          <t>12V/2A</t>
        </is>
      </c>
      <c r="D11" s="20" t="inlineStr">
        <is>
          <t>EA</t>
        </is>
      </c>
      <c r="E11" s="20" t="inlineStr">
        <is>
          <t>SUP-004</t>
        </is>
      </c>
      <c r="F11" s="21" t="n">
        <v>50</v>
      </c>
      <c r="G11" s="21" t="n">
        <v>7100</v>
      </c>
      <c r="H11" s="20" t="inlineStr">
        <is>
          <t>과세</t>
        </is>
      </c>
      <c r="I11" s="20" t="inlineStr">
        <is>
          <t>상시</t>
        </is>
      </c>
    </row>
    <row r="12">
      <c r="A12" s="20" t="inlineStr">
        <is>
          <t>SKU-5001</t>
        </is>
      </c>
      <c r="B12" s="20" t="inlineStr">
        <is>
          <t>라벨 스티커 60x40</t>
        </is>
      </c>
      <c r="C12" s="20" t="inlineStr">
        <is>
          <t>60x40</t>
        </is>
      </c>
      <c r="D12" s="20" t="inlineStr">
        <is>
          <t>ROLL</t>
        </is>
      </c>
      <c r="E12" s="20" t="inlineStr">
        <is>
          <t>SUP-005</t>
        </is>
      </c>
      <c r="F12" s="21" t="n">
        <v>20</v>
      </c>
      <c r="G12" s="21" t="n">
        <v>3200</v>
      </c>
      <c r="H12" s="20" t="inlineStr">
        <is>
          <t>과세</t>
        </is>
      </c>
      <c r="I12" s="20" t="inlineStr"/>
    </row>
    <row r="13">
      <c r="A13" s="20" t="inlineStr">
        <is>
          <t>SKU-5002</t>
        </is>
      </c>
      <c r="B13" s="20" t="inlineStr">
        <is>
          <t>작업 장갑</t>
        </is>
      </c>
      <c r="C13" s="20" t="inlineStr">
        <is>
          <t>L</t>
        </is>
      </c>
      <c r="D13" s="20" t="inlineStr">
        <is>
          <t>PAIR</t>
        </is>
      </c>
      <c r="E13" s="20" t="inlineStr">
        <is>
          <t>SUP-006</t>
        </is>
      </c>
      <c r="F13" s="21" t="n">
        <v>30</v>
      </c>
      <c r="G13" s="21" t="n">
        <v>1100</v>
      </c>
      <c r="H13" s="20" t="inlineStr">
        <is>
          <t>과세</t>
        </is>
      </c>
      <c r="I13" s="20" t="inlineStr"/>
    </row>
    <row r="14">
      <c r="A14" s="20" t="n"/>
      <c r="B14" s="20" t="n"/>
      <c r="C14" s="20" t="n"/>
      <c r="D14" s="20" t="n"/>
      <c r="E14" s="20" t="n"/>
      <c r="F14" s="20" t="n"/>
      <c r="G14" s="20" t="n"/>
      <c r="H14" s="20" t="n"/>
      <c r="I14" s="20" t="n"/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</row>
    <row r="16">
      <c r="A16" s="20" t="n"/>
      <c r="B16" s="20" t="n"/>
      <c r="C16" s="20" t="n"/>
      <c r="D16" s="20" t="n"/>
      <c r="E16" s="20" t="n"/>
      <c r="F16" s="20" t="n"/>
      <c r="G16" s="20" t="n"/>
      <c r="H16" s="20" t="n"/>
      <c r="I16" s="20" t="n"/>
    </row>
    <row r="17">
      <c r="A17" s="20" t="n"/>
      <c r="B17" s="20" t="n"/>
      <c r="C17" s="20" t="n"/>
      <c r="D17" s="20" t="n"/>
      <c r="E17" s="20" t="n"/>
      <c r="F17" s="20" t="n"/>
      <c r="G17" s="20" t="n"/>
      <c r="H17" s="20" t="n"/>
      <c r="I17" s="20" t="n"/>
    </row>
    <row r="18">
      <c r="A18" s="20" t="n"/>
      <c r="B18" s="20" t="n"/>
      <c r="C18" s="20" t="n"/>
      <c r="D18" s="20" t="n"/>
      <c r="E18" s="20" t="n"/>
      <c r="F18" s="20" t="n"/>
      <c r="G18" s="20" t="n"/>
      <c r="H18" s="20" t="n"/>
      <c r="I18" s="20" t="n"/>
    </row>
    <row r="19">
      <c r="A19" s="20" t="n"/>
      <c r="B19" s="20" t="n"/>
      <c r="C19" s="20" t="n"/>
      <c r="D19" s="20" t="n"/>
      <c r="E19" s="20" t="n"/>
      <c r="F19" s="20" t="n"/>
      <c r="G19" s="20" t="n"/>
      <c r="H19" s="20" t="n"/>
      <c r="I19" s="20" t="n"/>
    </row>
    <row r="20">
      <c r="A20" s="20" t="n"/>
      <c r="B20" s="20" t="n"/>
      <c r="C20" s="20" t="n"/>
      <c r="D20" s="20" t="n"/>
      <c r="E20" s="20" t="n"/>
      <c r="F20" s="20" t="n"/>
      <c r="G20" s="20" t="n"/>
      <c r="H20" s="20" t="n"/>
      <c r="I20" s="20" t="n"/>
    </row>
    <row r="21">
      <c r="A21" s="20" t="n"/>
      <c r="B21" s="20" t="n"/>
      <c r="C21" s="20" t="n"/>
      <c r="D21" s="20" t="n"/>
      <c r="E21" s="20" t="n"/>
      <c r="F21" s="20" t="n"/>
      <c r="G21" s="20" t="n"/>
      <c r="H21" s="20" t="n"/>
      <c r="I21" s="20" t="n"/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</row>
    <row r="23">
      <c r="A23" s="20" t="n"/>
      <c r="B23" s="20" t="n"/>
      <c r="C23" s="20" t="n"/>
      <c r="D23" s="20" t="n"/>
      <c r="E23" s="20" t="n"/>
      <c r="F23" s="20" t="n"/>
      <c r="G23" s="20" t="n"/>
      <c r="H23" s="20" t="n"/>
      <c r="I23" s="20" t="n"/>
    </row>
    <row r="24">
      <c r="A24" s="20" t="n"/>
      <c r="B24" s="20" t="n"/>
      <c r="C24" s="20" t="n"/>
      <c r="D24" s="20" t="n"/>
      <c r="E24" s="20" t="n"/>
      <c r="F24" s="20" t="n"/>
      <c r="G24" s="20" t="n"/>
      <c r="H24" s="20" t="n"/>
      <c r="I24" s="20" t="n"/>
    </row>
    <row r="25">
      <c r="A25" s="20" t="n"/>
      <c r="B25" s="20" t="n"/>
      <c r="C25" s="20" t="n"/>
      <c r="D25" s="20" t="n"/>
      <c r="E25" s="20" t="n"/>
      <c r="F25" s="20" t="n"/>
      <c r="G25" s="20" t="n"/>
      <c r="H25" s="20" t="n"/>
      <c r="I25" s="20" t="n"/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</row>
    <row r="27">
      <c r="A27" s="20" t="n"/>
      <c r="B27" s="20" t="n"/>
      <c r="C27" s="20" t="n"/>
      <c r="D27" s="20" t="n"/>
      <c r="E27" s="20" t="n"/>
      <c r="F27" s="20" t="n"/>
      <c r="G27" s="20" t="n"/>
      <c r="H27" s="20" t="n"/>
      <c r="I27" s="20" t="n"/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</row>
    <row r="30">
      <c r="A30" s="20" t="n"/>
      <c r="B30" s="20" t="n"/>
      <c r="C30" s="20" t="n"/>
      <c r="D30" s="20" t="n"/>
      <c r="E30" s="20" t="n"/>
      <c r="F30" s="20" t="n"/>
      <c r="G30" s="20" t="n"/>
      <c r="H30" s="20" t="n"/>
      <c r="I30" s="20" t="n"/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</row>
    <row r="32">
      <c r="A32" s="20" t="n"/>
      <c r="B32" s="20" t="n"/>
      <c r="C32" s="20" t="n"/>
      <c r="D32" s="20" t="n"/>
      <c r="E32" s="20" t="n"/>
      <c r="F32" s="20" t="n"/>
      <c r="G32" s="20" t="n"/>
      <c r="H32" s="20" t="n"/>
      <c r="I32" s="20" t="n"/>
    </row>
    <row r="33">
      <c r="A33" s="20" t="n"/>
      <c r="B33" s="20" t="n"/>
      <c r="C33" s="20" t="n"/>
      <c r="D33" s="20" t="n"/>
      <c r="E33" s="20" t="n"/>
      <c r="F33" s="20" t="n"/>
      <c r="G33" s="20" t="n"/>
      <c r="H33" s="20" t="n"/>
      <c r="I33" s="20" t="n"/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</row>
    <row r="35">
      <c r="A35" s="20" t="n"/>
      <c r="B35" s="20" t="n"/>
      <c r="C35" s="20" t="n"/>
      <c r="D35" s="20" t="n"/>
      <c r="E35" s="20" t="n"/>
      <c r="F35" s="20" t="n"/>
      <c r="G35" s="20" t="n"/>
      <c r="H35" s="20" t="n"/>
      <c r="I35" s="20" t="n"/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</row>
    <row r="38">
      <c r="A38" s="20" t="n"/>
      <c r="B38" s="20" t="n"/>
      <c r="C38" s="20" t="n"/>
      <c r="D38" s="20" t="n"/>
      <c r="E38" s="20" t="n"/>
      <c r="F38" s="20" t="n"/>
      <c r="G38" s="20" t="n"/>
      <c r="H38" s="20" t="n"/>
      <c r="I38" s="20" t="n"/>
    </row>
    <row r="39">
      <c r="A39" s="20" t="n"/>
      <c r="B39" s="20" t="n"/>
      <c r="C39" s="20" t="n"/>
      <c r="D39" s="20" t="n"/>
      <c r="E39" s="20" t="n"/>
      <c r="F39" s="20" t="n"/>
      <c r="G39" s="20" t="n"/>
      <c r="H39" s="20" t="n"/>
      <c r="I39" s="20" t="n"/>
    </row>
    <row r="40">
      <c r="A40" s="20" t="n"/>
      <c r="B40" s="20" t="n"/>
      <c r="C40" s="20" t="n"/>
      <c r="D40" s="20" t="n"/>
      <c r="E40" s="20" t="n"/>
      <c r="F40" s="20" t="n"/>
      <c r="G40" s="20" t="n"/>
      <c r="H40" s="20" t="n"/>
      <c r="I40" s="20" t="n"/>
    </row>
    <row r="41">
      <c r="A41" s="20" t="n"/>
      <c r="B41" s="20" t="n"/>
      <c r="C41" s="20" t="n"/>
      <c r="D41" s="20" t="n"/>
      <c r="E41" s="20" t="n"/>
      <c r="F41" s="20" t="n"/>
      <c r="G41" s="20" t="n"/>
      <c r="H41" s="20" t="n"/>
      <c r="I41" s="20" t="n"/>
    </row>
    <row r="42">
      <c r="A42" s="20" t="n"/>
      <c r="B42" s="20" t="n"/>
      <c r="C42" s="20" t="n"/>
      <c r="D42" s="20" t="n"/>
      <c r="E42" s="20" t="n"/>
      <c r="F42" s="20" t="n"/>
      <c r="G42" s="20" t="n"/>
      <c r="H42" s="20" t="n"/>
      <c r="I42" s="20" t="n"/>
    </row>
    <row r="43">
      <c r="A43" s="20" t="n"/>
      <c r="B43" s="20" t="n"/>
      <c r="C43" s="20" t="n"/>
      <c r="D43" s="20" t="n"/>
      <c r="E43" s="20" t="n"/>
      <c r="F43" s="20" t="n"/>
      <c r="G43" s="20" t="n"/>
      <c r="H43" s="20" t="n"/>
      <c r="I43" s="20" t="n"/>
    </row>
    <row r="44">
      <c r="A44" s="20" t="n"/>
      <c r="B44" s="20" t="n"/>
      <c r="C44" s="20" t="n"/>
      <c r="D44" s="20" t="n"/>
      <c r="E44" s="20" t="n"/>
      <c r="F44" s="20" t="n"/>
      <c r="G44" s="20" t="n"/>
      <c r="H44" s="20" t="n"/>
      <c r="I44" s="20" t="n"/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</row>
    <row r="46">
      <c r="A46" s="20" t="n"/>
      <c r="B46" s="20" t="n"/>
      <c r="C46" s="20" t="n"/>
      <c r="D46" s="20" t="n"/>
      <c r="E46" s="20" t="n"/>
      <c r="F46" s="20" t="n"/>
      <c r="G46" s="20" t="n"/>
      <c r="H46" s="20" t="n"/>
      <c r="I46" s="20" t="n"/>
    </row>
    <row r="47">
      <c r="A47" s="20" t="n"/>
      <c r="B47" s="20" t="n"/>
      <c r="C47" s="20" t="n"/>
      <c r="D47" s="20" t="n"/>
      <c r="E47" s="20" t="n"/>
      <c r="F47" s="20" t="n"/>
      <c r="G47" s="20" t="n"/>
      <c r="H47" s="20" t="n"/>
      <c r="I47" s="20" t="n"/>
    </row>
    <row r="48">
      <c r="A48" s="20" t="n"/>
      <c r="B48" s="20" t="n"/>
      <c r="C48" s="20" t="n"/>
      <c r="D48" s="20" t="n"/>
      <c r="E48" s="20" t="n"/>
      <c r="F48" s="20" t="n"/>
      <c r="G48" s="20" t="n"/>
      <c r="H48" s="20" t="n"/>
      <c r="I48" s="20" t="n"/>
    </row>
    <row r="49">
      <c r="A49" s="20" t="n"/>
      <c r="B49" s="20" t="n"/>
      <c r="C49" s="20" t="n"/>
      <c r="D49" s="20" t="n"/>
      <c r="E49" s="20" t="n"/>
      <c r="F49" s="20" t="n"/>
      <c r="G49" s="20" t="n"/>
      <c r="H49" s="20" t="n"/>
      <c r="I49" s="20" t="n"/>
    </row>
    <row r="50">
      <c r="A50" s="20" t="n"/>
      <c r="B50" s="20" t="n"/>
      <c r="C50" s="20" t="n"/>
      <c r="D50" s="20" t="n"/>
      <c r="E50" s="20" t="n"/>
      <c r="F50" s="20" t="n"/>
      <c r="G50" s="20" t="n"/>
      <c r="H50" s="20" t="n"/>
      <c r="I50" s="20" t="n"/>
    </row>
    <row r="51">
      <c r="A51" s="20" t="n"/>
      <c r="B51" s="20" t="n"/>
      <c r="C51" s="20" t="n"/>
      <c r="D51" s="20" t="n"/>
      <c r="E51" s="20" t="n"/>
      <c r="F51" s="20" t="n"/>
      <c r="G51" s="20" t="n"/>
      <c r="H51" s="20" t="n"/>
      <c r="I51" s="20" t="n"/>
    </row>
    <row r="52">
      <c r="A52" s="20" t="n"/>
      <c r="B52" s="20" t="n"/>
      <c r="C52" s="20" t="n"/>
      <c r="D52" s="20" t="n"/>
      <c r="E52" s="20" t="n"/>
      <c r="F52" s="20" t="n"/>
      <c r="G52" s="20" t="n"/>
      <c r="H52" s="20" t="n"/>
      <c r="I52" s="20" t="n"/>
    </row>
    <row r="53">
      <c r="A53" s="20" t="n"/>
      <c r="B53" s="20" t="n"/>
      <c r="C53" s="20" t="n"/>
      <c r="D53" s="20" t="n"/>
      <c r="E53" s="20" t="n"/>
      <c r="F53" s="20" t="n"/>
      <c r="G53" s="20" t="n"/>
      <c r="H53" s="20" t="n"/>
      <c r="I53" s="20" t="n"/>
    </row>
    <row r="54">
      <c r="A54" s="20" t="n"/>
      <c r="B54" s="20" t="n"/>
      <c r="C54" s="20" t="n"/>
      <c r="D54" s="20" t="n"/>
      <c r="E54" s="20" t="n"/>
      <c r="F54" s="20" t="n"/>
      <c r="G54" s="20" t="n"/>
      <c r="H54" s="20" t="n"/>
      <c r="I54" s="20" t="n"/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</row>
    <row r="56">
      <c r="A56" s="20" t="n"/>
      <c r="B56" s="20" t="n"/>
      <c r="C56" s="20" t="n"/>
      <c r="D56" s="20" t="n"/>
      <c r="E56" s="20" t="n"/>
      <c r="F56" s="20" t="n"/>
      <c r="G56" s="20" t="n"/>
      <c r="H56" s="20" t="n"/>
      <c r="I56" s="20" t="n"/>
    </row>
    <row r="57">
      <c r="A57" s="20" t="n"/>
      <c r="B57" s="20" t="n"/>
      <c r="C57" s="20" t="n"/>
      <c r="D57" s="20" t="n"/>
      <c r="E57" s="20" t="n"/>
      <c r="F57" s="20" t="n"/>
      <c r="G57" s="20" t="n"/>
      <c r="H57" s="20" t="n"/>
      <c r="I57" s="20" t="n"/>
    </row>
    <row r="58">
      <c r="A58" s="20" t="n"/>
      <c r="B58" s="20" t="n"/>
      <c r="C58" s="20" t="n"/>
      <c r="D58" s="20" t="n"/>
      <c r="E58" s="20" t="n"/>
      <c r="F58" s="20" t="n"/>
      <c r="G58" s="20" t="n"/>
      <c r="H58" s="20" t="n"/>
      <c r="I58" s="20" t="n"/>
    </row>
    <row r="59">
      <c r="A59" s="20" t="n"/>
      <c r="B59" s="20" t="n"/>
      <c r="C59" s="20" t="n"/>
      <c r="D59" s="20" t="n"/>
      <c r="E59" s="20" t="n"/>
      <c r="F59" s="20" t="n"/>
      <c r="G59" s="20" t="n"/>
      <c r="H59" s="20" t="n"/>
      <c r="I59" s="20" t="n"/>
    </row>
    <row r="60">
      <c r="A60" s="20" t="n"/>
      <c r="B60" s="20" t="n"/>
      <c r="C60" s="20" t="n"/>
      <c r="D60" s="20" t="n"/>
      <c r="E60" s="20" t="n"/>
      <c r="F60" s="20" t="n"/>
      <c r="G60" s="20" t="n"/>
      <c r="H60" s="20" t="n"/>
      <c r="I60" s="20" t="n"/>
    </row>
    <row r="61">
      <c r="A61" s="20" t="n"/>
      <c r="B61" s="20" t="n"/>
      <c r="C61" s="20" t="n"/>
      <c r="D61" s="20" t="n"/>
      <c r="E61" s="20" t="n"/>
      <c r="F61" s="20" t="n"/>
      <c r="G61" s="20" t="n"/>
      <c r="H61" s="20" t="n"/>
      <c r="I61" s="20" t="n"/>
    </row>
    <row r="62">
      <c r="A62" s="20" t="n"/>
      <c r="B62" s="20" t="n"/>
      <c r="C62" s="20" t="n"/>
      <c r="D62" s="20" t="n"/>
      <c r="E62" s="20" t="n"/>
      <c r="F62" s="20" t="n"/>
      <c r="G62" s="20" t="n"/>
      <c r="H62" s="20" t="n"/>
      <c r="I62" s="20" t="n"/>
    </row>
    <row r="63">
      <c r="A63" s="20" t="n"/>
      <c r="B63" s="20" t="n"/>
      <c r="C63" s="20" t="n"/>
      <c r="D63" s="20" t="n"/>
      <c r="E63" s="20" t="n"/>
      <c r="F63" s="20" t="n"/>
      <c r="G63" s="20" t="n"/>
      <c r="H63" s="20" t="n"/>
      <c r="I63" s="20" t="n"/>
    </row>
    <row r="64">
      <c r="A64" s="20" t="n"/>
      <c r="B64" s="20" t="n"/>
      <c r="C64" s="20" t="n"/>
      <c r="D64" s="20" t="n"/>
      <c r="E64" s="20" t="n"/>
      <c r="F64" s="20" t="n"/>
      <c r="G64" s="20" t="n"/>
      <c r="H64" s="20" t="n"/>
      <c r="I64" s="20" t="n"/>
    </row>
    <row r="65">
      <c r="A65" s="20" t="n"/>
      <c r="B65" s="20" t="n"/>
      <c r="C65" s="20" t="n"/>
      <c r="D65" s="20" t="n"/>
      <c r="E65" s="20" t="n"/>
      <c r="F65" s="20" t="n"/>
      <c r="G65" s="20" t="n"/>
      <c r="H65" s="20" t="n"/>
      <c r="I65" s="20" t="n"/>
    </row>
    <row r="66">
      <c r="A66" s="20" t="n"/>
      <c r="B66" s="20" t="n"/>
      <c r="C66" s="20" t="n"/>
      <c r="D66" s="20" t="n"/>
      <c r="E66" s="20" t="n"/>
      <c r="F66" s="20" t="n"/>
      <c r="G66" s="20" t="n"/>
      <c r="H66" s="20" t="n"/>
      <c r="I66" s="20" t="n"/>
    </row>
    <row r="67">
      <c r="A67" s="20" t="n"/>
      <c r="B67" s="20" t="n"/>
      <c r="C67" s="20" t="n"/>
      <c r="D67" s="20" t="n"/>
      <c r="E67" s="20" t="n"/>
      <c r="F67" s="20" t="n"/>
      <c r="G67" s="20" t="n"/>
      <c r="H67" s="20" t="n"/>
      <c r="I67" s="20" t="n"/>
    </row>
    <row r="68">
      <c r="A68" s="20" t="n"/>
      <c r="B68" s="20" t="n"/>
      <c r="C68" s="20" t="n"/>
      <c r="D68" s="20" t="n"/>
      <c r="E68" s="20" t="n"/>
      <c r="F68" s="20" t="n"/>
      <c r="G68" s="20" t="n"/>
      <c r="H68" s="20" t="n"/>
      <c r="I68" s="20" t="n"/>
    </row>
    <row r="69">
      <c r="A69" s="20" t="n"/>
      <c r="B69" s="20" t="n"/>
      <c r="C69" s="20" t="n"/>
      <c r="D69" s="20" t="n"/>
      <c r="E69" s="20" t="n"/>
      <c r="F69" s="20" t="n"/>
      <c r="G69" s="20" t="n"/>
      <c r="H69" s="20" t="n"/>
      <c r="I69" s="20" t="n"/>
    </row>
    <row r="70">
      <c r="A70" s="20" t="n"/>
      <c r="B70" s="20" t="n"/>
      <c r="C70" s="20" t="n"/>
      <c r="D70" s="20" t="n"/>
      <c r="E70" s="20" t="n"/>
      <c r="F70" s="20" t="n"/>
      <c r="G70" s="20" t="n"/>
      <c r="H70" s="20" t="n"/>
      <c r="I70" s="20" t="n"/>
    </row>
    <row r="71">
      <c r="A71" s="20" t="n"/>
      <c r="B71" s="20" t="n"/>
      <c r="C71" s="20" t="n"/>
      <c r="D71" s="20" t="n"/>
      <c r="E71" s="20" t="n"/>
      <c r="F71" s="20" t="n"/>
      <c r="G71" s="20" t="n"/>
      <c r="H71" s="20" t="n"/>
      <c r="I71" s="20" t="n"/>
    </row>
    <row r="72">
      <c r="A72" s="20" t="n"/>
      <c r="B72" s="20" t="n"/>
      <c r="C72" s="20" t="n"/>
      <c r="D72" s="20" t="n"/>
      <c r="E72" s="20" t="n"/>
      <c r="F72" s="20" t="n"/>
      <c r="G72" s="20" t="n"/>
      <c r="H72" s="20" t="n"/>
      <c r="I72" s="20" t="n"/>
    </row>
    <row r="73">
      <c r="A73" s="20" t="n"/>
      <c r="B73" s="20" t="n"/>
      <c r="C73" s="20" t="n"/>
      <c r="D73" s="20" t="n"/>
      <c r="E73" s="20" t="n"/>
      <c r="F73" s="20" t="n"/>
      <c r="G73" s="20" t="n"/>
      <c r="H73" s="20" t="n"/>
      <c r="I73" s="20" t="n"/>
    </row>
    <row r="74">
      <c r="A74" s="20" t="n"/>
      <c r="B74" s="20" t="n"/>
      <c r="C74" s="20" t="n"/>
      <c r="D74" s="20" t="n"/>
      <c r="E74" s="20" t="n"/>
      <c r="F74" s="20" t="n"/>
      <c r="G74" s="20" t="n"/>
      <c r="H74" s="20" t="n"/>
      <c r="I74" s="20" t="n"/>
    </row>
    <row r="75">
      <c r="A75" s="20" t="n"/>
      <c r="B75" s="20" t="n"/>
      <c r="C75" s="20" t="n"/>
      <c r="D75" s="20" t="n"/>
      <c r="E75" s="20" t="n"/>
      <c r="F75" s="20" t="n"/>
      <c r="G75" s="20" t="n"/>
      <c r="H75" s="20" t="n"/>
      <c r="I75" s="20" t="n"/>
    </row>
    <row r="76">
      <c r="A76" s="20" t="n"/>
      <c r="B76" s="20" t="n"/>
      <c r="C76" s="20" t="n"/>
      <c r="D76" s="20" t="n"/>
      <c r="E76" s="20" t="n"/>
      <c r="F76" s="20" t="n"/>
      <c r="G76" s="20" t="n"/>
      <c r="H76" s="20" t="n"/>
      <c r="I76" s="20" t="n"/>
    </row>
    <row r="77">
      <c r="A77" s="20" t="n"/>
      <c r="B77" s="20" t="n"/>
      <c r="C77" s="20" t="n"/>
      <c r="D77" s="20" t="n"/>
      <c r="E77" s="20" t="n"/>
      <c r="F77" s="20" t="n"/>
      <c r="G77" s="20" t="n"/>
      <c r="H77" s="20" t="n"/>
      <c r="I77" s="20" t="n"/>
    </row>
    <row r="78">
      <c r="A78" s="20" t="n"/>
      <c r="B78" s="20" t="n"/>
      <c r="C78" s="20" t="n"/>
      <c r="D78" s="20" t="n"/>
      <c r="E78" s="20" t="n"/>
      <c r="F78" s="20" t="n"/>
      <c r="G78" s="20" t="n"/>
      <c r="H78" s="20" t="n"/>
      <c r="I78" s="20" t="n"/>
    </row>
    <row r="79">
      <c r="A79" s="20" t="n"/>
      <c r="B79" s="20" t="n"/>
      <c r="C79" s="20" t="n"/>
      <c r="D79" s="20" t="n"/>
      <c r="E79" s="20" t="n"/>
      <c r="F79" s="20" t="n"/>
      <c r="G79" s="20" t="n"/>
      <c r="H79" s="20" t="n"/>
      <c r="I79" s="20" t="n"/>
    </row>
    <row r="80">
      <c r="A80" s="20" t="n"/>
      <c r="B80" s="20" t="n"/>
      <c r="C80" s="20" t="n"/>
      <c r="D80" s="20" t="n"/>
      <c r="E80" s="20" t="n"/>
      <c r="F80" s="20" t="n"/>
      <c r="G80" s="20" t="n"/>
      <c r="H80" s="20" t="n"/>
      <c r="I80" s="20" t="n"/>
    </row>
  </sheetData>
  <mergeCells count="3">
    <mergeCell ref="A1:I2"/>
    <mergeCell ref="H3:I3"/>
    <mergeCell ref="A3:G3"/>
  </mergeCells>
  <dataValidations count="2">
    <dataValidation sqref="E6:E80" showDropDown="0" showInputMessage="0" showErrorMessage="0" allowBlank="1" errorTitle="입력값 확인" error="목록에서 값을 선택하거나 형식에 맞게 입력해 주세요." type="list">
      <formula1>='공급처 목록'!$A$6:$A$60</formula1>
    </dataValidation>
    <dataValidation sqref="H6:H80" showDropDown="0" showInputMessage="0" showErrorMessage="0" allowBlank="1" errorTitle="입력값 확인" error="목록에서 값을 선택하거나 형식에 맞게 입력해 주세요." type="list">
      <formula1>"과세,면세"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K36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5" customWidth="1" min="1" max="1"/>
    <col width="13" customWidth="1" min="2" max="2"/>
    <col width="20" customWidth="1" min="3" max="3"/>
    <col width="14" customWidth="1" min="4" max="4"/>
    <col width="10" customWidth="1" min="5" max="5"/>
    <col width="10" customWidth="1" min="6" max="6"/>
    <col width="12" customWidth="1" min="7" max="7"/>
    <col width="12" customWidth="1" min="8" max="8"/>
    <col width="12" customWidth="1" min="9" max="9"/>
    <col width="14" customWidth="1" min="10" max="10"/>
    <col width="20" customWidth="1" min="11" max="11"/>
  </cols>
  <sheetData>
    <row r="1" ht="28" customHeight="1">
      <c r="A1" s="1" t="inlineStr">
        <is>
          <t>발주서 양식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 ht="26" customHeight="1">
      <c r="A3" s="3" t="inlineStr">
        <is>
          <t>공급처와 품목을 선택하면 담당자, 단가, 금액이 자동으로 채워집니다. 인쇄 또는 PDF 저장용으로 맞춰두었습니다.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5" t="inlineStr">
        <is>
          <t>STACKCUBE TEMPLATE</t>
        </is>
      </c>
    </row>
    <row r="5">
      <c r="B5" s="22" t="inlineStr">
        <is>
          <t>발주번호</t>
        </is>
      </c>
      <c r="C5" s="23" t="inlineStr">
        <is>
          <t>PO-2607-001</t>
        </is>
      </c>
      <c r="E5" s="22" t="inlineStr">
        <is>
          <t>발주일</t>
        </is>
      </c>
      <c r="F5" s="24" t="n">
        <v>46210</v>
      </c>
      <c r="H5" s="22" t="inlineStr">
        <is>
          <t>납기요청일</t>
        </is>
      </c>
      <c r="I5" s="24" t="n">
        <v>46217</v>
      </c>
    </row>
    <row r="6">
      <c r="B6" s="22" t="inlineStr">
        <is>
          <t>공급처코드</t>
        </is>
      </c>
      <c r="C6" s="23" t="inlineStr">
        <is>
          <t>SUP-001</t>
        </is>
      </c>
      <c r="E6" s="22" t="inlineStr">
        <is>
          <t>공급처명</t>
        </is>
      </c>
      <c r="F6" s="23">
        <f>IFERROR(INDEX('공급처 목록'!$B$6:$B$60,MATCH(C6,'공급처 목록'!$A$6:$A$60,0)),"")</f>
        <v/>
      </c>
      <c r="H6" s="22" t="inlineStr">
        <is>
          <t>담당자</t>
        </is>
      </c>
      <c r="I6" s="23">
        <f>IFERROR(INDEX('공급처 목록'!$C$6:$C$60,MATCH(C6,'공급처 목록'!$A$6:$A$60,0)),"")</f>
        <v/>
      </c>
    </row>
    <row r="7">
      <c r="B7" s="22" t="inlineStr">
        <is>
          <t>이메일</t>
        </is>
      </c>
      <c r="C7" s="23">
        <f>IFERROR(INDEX('공급처 목록'!$D$6:$D$60,MATCH(C6,'공급처 목록'!$A$6:$A$60,0)),"")</f>
        <v/>
      </c>
      <c r="E7" s="22" t="inlineStr">
        <is>
          <t>결제조건</t>
        </is>
      </c>
      <c r="F7" s="23">
        <f>IFERROR(INDEX('공급처 목록'!$F$6:$F$60,MATCH(C6,'공급처 목록'!$A$6:$A$60,0)),"")</f>
        <v/>
      </c>
      <c r="H7" s="22" t="inlineStr">
        <is>
          <t>요청자</t>
        </is>
      </c>
      <c r="I7" s="23" t="inlineStr">
        <is>
          <t>구매팀</t>
        </is>
      </c>
    </row>
    <row r="10">
      <c r="A10" s="19" t="inlineStr">
        <is>
          <t>No</t>
        </is>
      </c>
      <c r="B10" s="19" t="inlineStr">
        <is>
          <t>품목코드</t>
        </is>
      </c>
      <c r="C10" s="19" t="inlineStr">
        <is>
          <t>품목명</t>
        </is>
      </c>
      <c r="D10" s="19" t="inlineStr">
        <is>
          <t>규격</t>
        </is>
      </c>
      <c r="E10" s="19" t="inlineStr">
        <is>
          <t>수량</t>
        </is>
      </c>
      <c r="F10" s="19" t="inlineStr">
        <is>
          <t>단위</t>
        </is>
      </c>
      <c r="G10" s="19" t="inlineStr">
        <is>
          <t>단가</t>
        </is>
      </c>
      <c r="H10" s="19" t="inlineStr">
        <is>
          <t>공급가</t>
        </is>
      </c>
      <c r="I10" s="19" t="inlineStr">
        <is>
          <t>VAT</t>
        </is>
      </c>
      <c r="J10" s="19" t="inlineStr">
        <is>
          <t>합계</t>
        </is>
      </c>
      <c r="K10" s="19" t="inlineStr">
        <is>
          <t>비고</t>
        </is>
      </c>
    </row>
    <row r="11">
      <c r="A11" s="20" t="n">
        <v>1</v>
      </c>
      <c r="B11" s="20" t="inlineStr">
        <is>
          <t>SKU-2001</t>
        </is>
      </c>
      <c r="C11" s="20">
        <f>IFERROR(INDEX('품목 목록'!$B$6:$B$80,MATCH(B11,'품목 목록'!$A$6:$A$80,0)),"")</f>
        <v/>
      </c>
      <c r="D11" s="20">
        <f>IFERROR(INDEX('품목 목록'!$C$6:$C$80,MATCH(B11,'품목 목록'!$A$6:$A$80,0)),"")</f>
        <v/>
      </c>
      <c r="E11" s="21" t="n">
        <v>60</v>
      </c>
      <c r="F11" s="20">
        <f>IFERROR(INDEX('품목 목록'!$D$6:$D$80,MATCH(B11,'품목 목록'!$A$6:$A$80,0)),"")</f>
        <v/>
      </c>
      <c r="G11" s="21">
        <f>IFERROR(INDEX('품목 목록'!$G$6:$G$80,MATCH(B11,'품목 목록'!$A$6:$A$80,0)),"")</f>
        <v/>
      </c>
      <c r="H11" s="21">
        <f>IF(OR(E11="",G11=""),"",E11*G11)</f>
        <v/>
      </c>
      <c r="I11" s="21">
        <f>IF(H11="","",H11*0.1)</f>
        <v/>
      </c>
      <c r="J11" s="21">
        <f>IF(H11="","",H11+I11)</f>
        <v/>
      </c>
      <c r="K11" s="20" t="n"/>
    </row>
    <row r="12">
      <c r="A12" s="20" t="n">
        <v>2</v>
      </c>
      <c r="B12" s="20" t="inlineStr">
        <is>
          <t>SKU-2002</t>
        </is>
      </c>
      <c r="C12" s="20">
        <f>IFERROR(INDEX('품목 목록'!$B$6:$B$80,MATCH(B12,'품목 목록'!$A$6:$A$80,0)),"")</f>
        <v/>
      </c>
      <c r="D12" s="20">
        <f>IFERROR(INDEX('품목 목록'!$C$6:$C$80,MATCH(B12,'품목 목록'!$A$6:$A$80,0)),"")</f>
        <v/>
      </c>
      <c r="E12" s="21" t="n">
        <v>35</v>
      </c>
      <c r="F12" s="20">
        <f>IFERROR(INDEX('품목 목록'!$D$6:$D$80,MATCH(B12,'품목 목록'!$A$6:$A$80,0)),"")</f>
        <v/>
      </c>
      <c r="G12" s="21">
        <f>IFERROR(INDEX('품목 목록'!$G$6:$G$80,MATCH(B12,'품목 목록'!$A$6:$A$80,0)),"")</f>
        <v/>
      </c>
      <c r="H12" s="21">
        <f>IF(OR(E12="",G12=""),"",E12*G12)</f>
        <v/>
      </c>
      <c r="I12" s="21">
        <f>IF(H12="","",H12*0.1)</f>
        <v/>
      </c>
      <c r="J12" s="21">
        <f>IF(H12="","",H12+I12)</f>
        <v/>
      </c>
      <c r="K12" s="20" t="n"/>
    </row>
    <row r="13">
      <c r="A13" s="20" t="n">
        <v>3</v>
      </c>
      <c r="B13" s="20" t="inlineStr">
        <is>
          <t>SKU-2003</t>
        </is>
      </c>
      <c r="C13" s="20">
        <f>IFERROR(INDEX('품목 목록'!$B$6:$B$80,MATCH(B13,'품목 목록'!$A$6:$A$80,0)),"")</f>
        <v/>
      </c>
      <c r="D13" s="20">
        <f>IFERROR(INDEX('품목 목록'!$C$6:$C$80,MATCH(B13,'품목 목록'!$A$6:$A$80,0)),"")</f>
        <v/>
      </c>
      <c r="E13" s="21" t="n">
        <v>80</v>
      </c>
      <c r="F13" s="20">
        <f>IFERROR(INDEX('품목 목록'!$D$6:$D$80,MATCH(B13,'품목 목록'!$A$6:$A$80,0)),"")</f>
        <v/>
      </c>
      <c r="G13" s="21">
        <f>IFERROR(INDEX('품목 목록'!$G$6:$G$80,MATCH(B13,'품목 목록'!$A$6:$A$80,0)),"")</f>
        <v/>
      </c>
      <c r="H13" s="21">
        <f>IF(OR(E13="",G13=""),"",E13*G13)</f>
        <v/>
      </c>
      <c r="I13" s="21">
        <f>IF(H13="","",H13*0.1)</f>
        <v/>
      </c>
      <c r="J13" s="21">
        <f>IF(H13="","",H13+I13)</f>
        <v/>
      </c>
      <c r="K13" s="20" t="n"/>
    </row>
    <row r="14">
      <c r="A14" s="20" t="n">
        <v>4</v>
      </c>
      <c r="B14" s="20" t="inlineStr"/>
      <c r="C14" s="20">
        <f>IFERROR(INDEX('품목 목록'!$B$6:$B$80,MATCH(B14,'품목 목록'!$A$6:$A$80,0)),"")</f>
        <v/>
      </c>
      <c r="D14" s="20">
        <f>IFERROR(INDEX('품목 목록'!$C$6:$C$80,MATCH(B14,'품목 목록'!$A$6:$A$80,0)),"")</f>
        <v/>
      </c>
      <c r="E14" s="21" t="inlineStr"/>
      <c r="F14" s="20">
        <f>IFERROR(INDEX('품목 목록'!$D$6:$D$80,MATCH(B14,'품목 목록'!$A$6:$A$80,0)),"")</f>
        <v/>
      </c>
      <c r="G14" s="21">
        <f>IFERROR(INDEX('품목 목록'!$G$6:$G$80,MATCH(B14,'품목 목록'!$A$6:$A$80,0)),"")</f>
        <v/>
      </c>
      <c r="H14" s="21">
        <f>IF(OR(E14="",G14=""),"",E14*G14)</f>
        <v/>
      </c>
      <c r="I14" s="21">
        <f>IF(H14="","",H14*0.1)</f>
        <v/>
      </c>
      <c r="J14" s="21">
        <f>IF(H14="","",H14+I14)</f>
        <v/>
      </c>
      <c r="K14" s="20" t="n"/>
    </row>
    <row r="15">
      <c r="A15" s="20" t="n">
        <v>5</v>
      </c>
      <c r="B15" s="20" t="inlineStr"/>
      <c r="C15" s="20">
        <f>IFERROR(INDEX('품목 목록'!$B$6:$B$80,MATCH(B15,'품목 목록'!$A$6:$A$80,0)),"")</f>
        <v/>
      </c>
      <c r="D15" s="20">
        <f>IFERROR(INDEX('품목 목록'!$C$6:$C$80,MATCH(B15,'품목 목록'!$A$6:$A$80,0)),"")</f>
        <v/>
      </c>
      <c r="E15" s="21" t="inlineStr"/>
      <c r="F15" s="20">
        <f>IFERROR(INDEX('품목 목록'!$D$6:$D$80,MATCH(B15,'품목 목록'!$A$6:$A$80,0)),"")</f>
        <v/>
      </c>
      <c r="G15" s="21">
        <f>IFERROR(INDEX('품목 목록'!$G$6:$G$80,MATCH(B15,'품목 목록'!$A$6:$A$80,0)),"")</f>
        <v/>
      </c>
      <c r="H15" s="21">
        <f>IF(OR(E15="",G15=""),"",E15*G15)</f>
        <v/>
      </c>
      <c r="I15" s="21">
        <f>IF(H15="","",H15*0.1)</f>
        <v/>
      </c>
      <c r="J15" s="21">
        <f>IF(H15="","",H15+I15)</f>
        <v/>
      </c>
      <c r="K15" s="20" t="n"/>
    </row>
    <row r="16">
      <c r="A16" s="20" t="n">
        <v>6</v>
      </c>
      <c r="B16" s="20" t="inlineStr"/>
      <c r="C16" s="20">
        <f>IFERROR(INDEX('품목 목록'!$B$6:$B$80,MATCH(B16,'품목 목록'!$A$6:$A$80,0)),"")</f>
        <v/>
      </c>
      <c r="D16" s="20">
        <f>IFERROR(INDEX('품목 목록'!$C$6:$C$80,MATCH(B16,'품목 목록'!$A$6:$A$80,0)),"")</f>
        <v/>
      </c>
      <c r="E16" s="21" t="inlineStr"/>
      <c r="F16" s="20">
        <f>IFERROR(INDEX('품목 목록'!$D$6:$D$80,MATCH(B16,'품목 목록'!$A$6:$A$80,0)),"")</f>
        <v/>
      </c>
      <c r="G16" s="21">
        <f>IFERROR(INDEX('품목 목록'!$G$6:$G$80,MATCH(B16,'품목 목록'!$A$6:$A$80,0)),"")</f>
        <v/>
      </c>
      <c r="H16" s="21">
        <f>IF(OR(E16="",G16=""),"",E16*G16)</f>
        <v/>
      </c>
      <c r="I16" s="21">
        <f>IF(H16="","",H16*0.1)</f>
        <v/>
      </c>
      <c r="J16" s="21">
        <f>IF(H16="","",H16+I16)</f>
        <v/>
      </c>
      <c r="K16" s="20" t="n"/>
    </row>
    <row r="17">
      <c r="A17" s="20" t="n">
        <v>7</v>
      </c>
      <c r="B17" s="20" t="inlineStr"/>
      <c r="C17" s="20">
        <f>IFERROR(INDEX('품목 목록'!$B$6:$B$80,MATCH(B17,'품목 목록'!$A$6:$A$80,0)),"")</f>
        <v/>
      </c>
      <c r="D17" s="20">
        <f>IFERROR(INDEX('품목 목록'!$C$6:$C$80,MATCH(B17,'품목 목록'!$A$6:$A$80,0)),"")</f>
        <v/>
      </c>
      <c r="E17" s="21" t="inlineStr"/>
      <c r="F17" s="20">
        <f>IFERROR(INDEX('품목 목록'!$D$6:$D$80,MATCH(B17,'품목 목록'!$A$6:$A$80,0)),"")</f>
        <v/>
      </c>
      <c r="G17" s="21">
        <f>IFERROR(INDEX('품목 목록'!$G$6:$G$80,MATCH(B17,'품목 목록'!$A$6:$A$80,0)),"")</f>
        <v/>
      </c>
      <c r="H17" s="21">
        <f>IF(OR(E17="",G17=""),"",E17*G17)</f>
        <v/>
      </c>
      <c r="I17" s="21">
        <f>IF(H17="","",H17*0.1)</f>
        <v/>
      </c>
      <c r="J17" s="21">
        <f>IF(H17="","",H17+I17)</f>
        <v/>
      </c>
      <c r="K17" s="20" t="n"/>
    </row>
    <row r="18">
      <c r="A18" s="20" t="n">
        <v>8</v>
      </c>
      <c r="B18" s="20" t="inlineStr"/>
      <c r="C18" s="20">
        <f>IFERROR(INDEX('품목 목록'!$B$6:$B$80,MATCH(B18,'품목 목록'!$A$6:$A$80,0)),"")</f>
        <v/>
      </c>
      <c r="D18" s="20">
        <f>IFERROR(INDEX('품목 목록'!$C$6:$C$80,MATCH(B18,'품목 목록'!$A$6:$A$80,0)),"")</f>
        <v/>
      </c>
      <c r="E18" s="21" t="inlineStr"/>
      <c r="F18" s="20">
        <f>IFERROR(INDEX('품목 목록'!$D$6:$D$80,MATCH(B18,'품목 목록'!$A$6:$A$80,0)),"")</f>
        <v/>
      </c>
      <c r="G18" s="21">
        <f>IFERROR(INDEX('품목 목록'!$G$6:$G$80,MATCH(B18,'품목 목록'!$A$6:$A$80,0)),"")</f>
        <v/>
      </c>
      <c r="H18" s="21">
        <f>IF(OR(E18="",G18=""),"",E18*G18)</f>
        <v/>
      </c>
      <c r="I18" s="21">
        <f>IF(H18="","",H18*0.1)</f>
        <v/>
      </c>
      <c r="J18" s="21">
        <f>IF(H18="","",H18+I18)</f>
        <v/>
      </c>
      <c r="K18" s="20" t="n"/>
    </row>
    <row r="19">
      <c r="A19" s="20" t="n">
        <v>9</v>
      </c>
      <c r="B19" s="20" t="inlineStr"/>
      <c r="C19" s="20">
        <f>IFERROR(INDEX('품목 목록'!$B$6:$B$80,MATCH(B19,'품목 목록'!$A$6:$A$80,0)),"")</f>
        <v/>
      </c>
      <c r="D19" s="20">
        <f>IFERROR(INDEX('품목 목록'!$C$6:$C$80,MATCH(B19,'품목 목록'!$A$6:$A$80,0)),"")</f>
        <v/>
      </c>
      <c r="E19" s="21" t="inlineStr"/>
      <c r="F19" s="20">
        <f>IFERROR(INDEX('품목 목록'!$D$6:$D$80,MATCH(B19,'품목 목록'!$A$6:$A$80,0)),"")</f>
        <v/>
      </c>
      <c r="G19" s="21">
        <f>IFERROR(INDEX('품목 목록'!$G$6:$G$80,MATCH(B19,'품목 목록'!$A$6:$A$80,0)),"")</f>
        <v/>
      </c>
      <c r="H19" s="21">
        <f>IF(OR(E19="",G19=""),"",E19*G19)</f>
        <v/>
      </c>
      <c r="I19" s="21">
        <f>IF(H19="","",H19*0.1)</f>
        <v/>
      </c>
      <c r="J19" s="21">
        <f>IF(H19="","",H19+I19)</f>
        <v/>
      </c>
      <c r="K19" s="20" t="n"/>
    </row>
    <row r="20">
      <c r="A20" s="20" t="n">
        <v>10</v>
      </c>
      <c r="B20" s="20" t="inlineStr"/>
      <c r="C20" s="20">
        <f>IFERROR(INDEX('품목 목록'!$B$6:$B$80,MATCH(B20,'품목 목록'!$A$6:$A$80,0)),"")</f>
        <v/>
      </c>
      <c r="D20" s="20">
        <f>IFERROR(INDEX('품목 목록'!$C$6:$C$80,MATCH(B20,'품목 목록'!$A$6:$A$80,0)),"")</f>
        <v/>
      </c>
      <c r="E20" s="21" t="inlineStr"/>
      <c r="F20" s="20">
        <f>IFERROR(INDEX('품목 목록'!$D$6:$D$80,MATCH(B20,'품목 목록'!$A$6:$A$80,0)),"")</f>
        <v/>
      </c>
      <c r="G20" s="21">
        <f>IFERROR(INDEX('품목 목록'!$G$6:$G$80,MATCH(B20,'품목 목록'!$A$6:$A$80,0)),"")</f>
        <v/>
      </c>
      <c r="H20" s="21">
        <f>IF(OR(E20="",G20=""),"",E20*G20)</f>
        <v/>
      </c>
      <c r="I20" s="21">
        <f>IF(H20="","",H20*0.1)</f>
        <v/>
      </c>
      <c r="J20" s="21">
        <f>IF(H20="","",H20+I20)</f>
        <v/>
      </c>
      <c r="K20" s="20" t="n"/>
    </row>
    <row r="21">
      <c r="A21" s="20" t="n">
        <v>11</v>
      </c>
      <c r="B21" s="20" t="n"/>
      <c r="C21" s="20">
        <f>IFERROR(INDEX('품목 목록'!$B$6:$B$80,MATCH(B21,'품목 목록'!$A$6:$A$80,0)),"")</f>
        <v/>
      </c>
      <c r="D21" s="20">
        <f>IFERROR(INDEX('품목 목록'!$C$6:$C$80,MATCH(B21,'품목 목록'!$A$6:$A$80,0)),"")</f>
        <v/>
      </c>
      <c r="E21" s="21" t="n"/>
      <c r="F21" s="20">
        <f>IFERROR(INDEX('품목 목록'!$D$6:$D$80,MATCH(B21,'품목 목록'!$A$6:$A$80,0)),"")</f>
        <v/>
      </c>
      <c r="G21" s="21">
        <f>IFERROR(INDEX('품목 목록'!$G$6:$G$80,MATCH(B21,'품목 목록'!$A$6:$A$80,0)),"")</f>
        <v/>
      </c>
      <c r="H21" s="21">
        <f>IF(OR(E21="",G21=""),"",E21*G21)</f>
        <v/>
      </c>
      <c r="I21" s="21">
        <f>IF(H21="","",H21*0.1)</f>
        <v/>
      </c>
      <c r="J21" s="21">
        <f>IF(H21="","",H21+I21)</f>
        <v/>
      </c>
      <c r="K21" s="20" t="n"/>
    </row>
    <row r="22">
      <c r="A22" s="20" t="n">
        <v>12</v>
      </c>
      <c r="B22" s="20" t="n"/>
      <c r="C22" s="20">
        <f>IFERROR(INDEX('품목 목록'!$B$6:$B$80,MATCH(B22,'품목 목록'!$A$6:$A$80,0)),"")</f>
        <v/>
      </c>
      <c r="D22" s="20">
        <f>IFERROR(INDEX('품목 목록'!$C$6:$C$80,MATCH(B22,'품목 목록'!$A$6:$A$80,0)),"")</f>
        <v/>
      </c>
      <c r="E22" s="21" t="n"/>
      <c r="F22" s="20">
        <f>IFERROR(INDEX('품목 목록'!$D$6:$D$80,MATCH(B22,'품목 목록'!$A$6:$A$80,0)),"")</f>
        <v/>
      </c>
      <c r="G22" s="21">
        <f>IFERROR(INDEX('품목 목록'!$G$6:$G$80,MATCH(B22,'품목 목록'!$A$6:$A$80,0)),"")</f>
        <v/>
      </c>
      <c r="H22" s="21">
        <f>IF(OR(E22="",G22=""),"",E22*G22)</f>
        <v/>
      </c>
      <c r="I22" s="21">
        <f>IF(H22="","",H22*0.1)</f>
        <v/>
      </c>
      <c r="J22" s="21">
        <f>IF(H22="","",H22+I22)</f>
        <v/>
      </c>
      <c r="K22" s="20" t="n"/>
    </row>
    <row r="23">
      <c r="A23" s="20" t="n">
        <v>13</v>
      </c>
      <c r="B23" s="20" t="n"/>
      <c r="C23" s="20">
        <f>IFERROR(INDEX('품목 목록'!$B$6:$B$80,MATCH(B23,'품목 목록'!$A$6:$A$80,0)),"")</f>
        <v/>
      </c>
      <c r="D23" s="20">
        <f>IFERROR(INDEX('품목 목록'!$C$6:$C$80,MATCH(B23,'품목 목록'!$A$6:$A$80,0)),"")</f>
        <v/>
      </c>
      <c r="E23" s="21" t="n"/>
      <c r="F23" s="20">
        <f>IFERROR(INDEX('품목 목록'!$D$6:$D$80,MATCH(B23,'품목 목록'!$A$6:$A$80,0)),"")</f>
        <v/>
      </c>
      <c r="G23" s="21">
        <f>IFERROR(INDEX('품목 목록'!$G$6:$G$80,MATCH(B23,'품목 목록'!$A$6:$A$80,0)),"")</f>
        <v/>
      </c>
      <c r="H23" s="21">
        <f>IF(OR(E23="",G23=""),"",E23*G23)</f>
        <v/>
      </c>
      <c r="I23" s="21">
        <f>IF(H23="","",H23*0.1)</f>
        <v/>
      </c>
      <c r="J23" s="21">
        <f>IF(H23="","",H23+I23)</f>
        <v/>
      </c>
      <c r="K23" s="20" t="n"/>
    </row>
    <row r="24">
      <c r="A24" s="20" t="n">
        <v>14</v>
      </c>
      <c r="B24" s="20" t="n"/>
      <c r="C24" s="20">
        <f>IFERROR(INDEX('품목 목록'!$B$6:$B$80,MATCH(B24,'품목 목록'!$A$6:$A$80,0)),"")</f>
        <v/>
      </c>
      <c r="D24" s="20">
        <f>IFERROR(INDEX('품목 목록'!$C$6:$C$80,MATCH(B24,'품목 목록'!$A$6:$A$80,0)),"")</f>
        <v/>
      </c>
      <c r="E24" s="21" t="n"/>
      <c r="F24" s="20">
        <f>IFERROR(INDEX('품목 목록'!$D$6:$D$80,MATCH(B24,'품목 목록'!$A$6:$A$80,0)),"")</f>
        <v/>
      </c>
      <c r="G24" s="21">
        <f>IFERROR(INDEX('품목 목록'!$G$6:$G$80,MATCH(B24,'품목 목록'!$A$6:$A$80,0)),"")</f>
        <v/>
      </c>
      <c r="H24" s="21">
        <f>IF(OR(E24="",G24=""),"",E24*G24)</f>
        <v/>
      </c>
      <c r="I24" s="21">
        <f>IF(H24="","",H24*0.1)</f>
        <v/>
      </c>
      <c r="J24" s="21">
        <f>IF(H24="","",H24+I24)</f>
        <v/>
      </c>
      <c r="K24" s="20" t="n"/>
    </row>
    <row r="25">
      <c r="A25" s="20" t="n">
        <v>15</v>
      </c>
      <c r="B25" s="20" t="n"/>
      <c r="C25" s="20">
        <f>IFERROR(INDEX('품목 목록'!$B$6:$B$80,MATCH(B25,'품목 목록'!$A$6:$A$80,0)),"")</f>
        <v/>
      </c>
      <c r="D25" s="20">
        <f>IFERROR(INDEX('품목 목록'!$C$6:$C$80,MATCH(B25,'품목 목록'!$A$6:$A$80,0)),"")</f>
        <v/>
      </c>
      <c r="E25" s="21" t="n"/>
      <c r="F25" s="20">
        <f>IFERROR(INDEX('품목 목록'!$D$6:$D$80,MATCH(B25,'품목 목록'!$A$6:$A$80,0)),"")</f>
        <v/>
      </c>
      <c r="G25" s="21">
        <f>IFERROR(INDEX('품목 목록'!$G$6:$G$80,MATCH(B25,'품목 목록'!$A$6:$A$80,0)),"")</f>
        <v/>
      </c>
      <c r="H25" s="21">
        <f>IF(OR(E25="",G25=""),"",E25*G25)</f>
        <v/>
      </c>
      <c r="I25" s="21">
        <f>IF(H25="","",H25*0.1)</f>
        <v/>
      </c>
      <c r="J25" s="21">
        <f>IF(H25="","",H25+I25)</f>
        <v/>
      </c>
      <c r="K25" s="20" t="n"/>
    </row>
    <row r="28">
      <c r="H28" s="25" t="inlineStr">
        <is>
          <t>공급가 합계</t>
        </is>
      </c>
      <c r="J28" s="26">
        <f>SUM(H11:H25)</f>
        <v/>
      </c>
    </row>
    <row r="29">
      <c r="H29" s="25" t="inlineStr">
        <is>
          <t>VAT</t>
        </is>
      </c>
      <c r="J29" s="26">
        <f>SUM(I11:I25)</f>
        <v/>
      </c>
    </row>
    <row r="30">
      <c r="H30" s="25" t="inlineStr">
        <is>
          <t>총 발주금액</t>
        </is>
      </c>
      <c r="J30" s="26">
        <f>SUM(J11:J25)</f>
        <v/>
      </c>
    </row>
    <row r="33">
      <c r="B33" s="27" t="inlineStr">
        <is>
          <t>요청사항: 납기 변동 또는 부분 입고 가능성이 있으면 발주 담당자에게 먼저 공유해 주세요.</t>
        </is>
      </c>
    </row>
    <row r="34"/>
    <row r="35"/>
    <row r="36"/>
  </sheetData>
  <mergeCells count="4">
    <mergeCell ref="A3:I3"/>
    <mergeCell ref="J3:K3"/>
    <mergeCell ref="A1:K2"/>
    <mergeCell ref="B33:K36"/>
  </mergeCells>
  <dataValidations count="2">
    <dataValidation sqref="C6" showDropDown="0" showInputMessage="0" showErrorMessage="0" allowBlank="1" errorTitle="입력값 확인" error="목록에서 값을 선택하거나 형식에 맞게 입력해 주세요." type="list">
      <formula1>='공급처 목록'!$A$6:$A$60</formula1>
    </dataValidation>
    <dataValidation sqref="B11:B25" showDropDown="0" showInputMessage="0" showErrorMessage="0" allowBlank="1" errorTitle="입력값 확인" error="목록에서 값을 선택하거나 형식에 맞게 입력해 주세요." type="list">
      <formula1>='품목 목록'!$A$6:$A$80</formula1>
    </dataValidation>
  </dataValidations>
  <pageMargins left="0.35" right="0.35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P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3" customWidth="1" min="3" max="3"/>
    <col width="16" customWidth="1" min="4" max="4"/>
    <col width="13" customWidth="1" min="5" max="5"/>
    <col width="22" customWidth="1" min="6" max="6"/>
    <col width="10" customWidth="1" min="7" max="7"/>
    <col width="11" customWidth="1" min="8" max="8"/>
    <col width="12" customWidth="1" min="9" max="9"/>
    <col width="11" customWidth="1" min="10" max="10"/>
    <col width="12" customWidth="1" min="11" max="11"/>
    <col width="12" customWidth="1" min="12" max="12"/>
    <col width="12" customWidth="1" min="13" max="13"/>
    <col width="12" customWidth="1" min="14" max="14"/>
    <col width="10" customWidth="1" min="15" max="15"/>
    <col width="24" customWidth="1" min="16" max="16"/>
  </cols>
  <sheetData>
    <row r="1" ht="28" customHeight="1">
      <c r="A1" s="1" t="inlineStr">
        <is>
          <t>발주이력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 ht="26" customHeight="1">
      <c r="A3" s="3" t="inlineStr">
        <is>
          <t>확정된 발주를 품목 단위로 누적합니다. 납기관리와 비용대시보드는 이 시트를 기준으로 계산됩니다.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5" t="inlineStr">
        <is>
          <t>STACKCUBE TEMPLATE</t>
        </is>
      </c>
    </row>
    <row r="5">
      <c r="A5" s="19" t="inlineStr">
        <is>
          <t>발주번호</t>
        </is>
      </c>
      <c r="B5" s="19" t="inlineStr">
        <is>
          <t>발주일</t>
        </is>
      </c>
      <c r="C5" s="19" t="inlineStr">
        <is>
          <t>공급처코드</t>
        </is>
      </c>
      <c r="D5" s="19" t="inlineStr">
        <is>
          <t>공급처명</t>
        </is>
      </c>
      <c r="E5" s="19" t="inlineStr">
        <is>
          <t>품목코드</t>
        </is>
      </c>
      <c r="F5" s="19" t="inlineStr">
        <is>
          <t>품목명</t>
        </is>
      </c>
      <c r="G5" s="19" t="inlineStr">
        <is>
          <t>수량</t>
        </is>
      </c>
      <c r="H5" s="19" t="inlineStr">
        <is>
          <t>단가</t>
        </is>
      </c>
      <c r="I5" s="19" t="inlineStr">
        <is>
          <t>공급가</t>
        </is>
      </c>
      <c r="J5" s="19" t="inlineStr">
        <is>
          <t>VAT</t>
        </is>
      </c>
      <c r="K5" s="19" t="inlineStr">
        <is>
          <t>총액</t>
        </is>
      </c>
      <c r="L5" s="19" t="inlineStr">
        <is>
          <t>납기요청일</t>
        </is>
      </c>
      <c r="M5" s="19" t="inlineStr">
        <is>
          <t>입고예정일</t>
        </is>
      </c>
      <c r="N5" s="19" t="inlineStr">
        <is>
          <t>상태</t>
        </is>
      </c>
      <c r="O5" s="19" t="inlineStr">
        <is>
          <t>담당자</t>
        </is>
      </c>
      <c r="P5" s="19" t="inlineStr">
        <is>
          <t>메모</t>
        </is>
      </c>
    </row>
    <row r="6">
      <c r="A6" s="20" t="inlineStr">
        <is>
          <t>PO-2607-001</t>
        </is>
      </c>
      <c r="B6" s="28" t="n">
        <v>46210</v>
      </c>
      <c r="C6" s="20" t="inlineStr">
        <is>
          <t>SUP-001</t>
        </is>
      </c>
      <c r="D6" s="20">
        <f>IFERROR(INDEX('공급처 목록'!$B$6:$B$60,MATCH(C6,'공급처 목록'!$A$6:$A$60,0)),"")</f>
        <v/>
      </c>
      <c r="E6" s="20" t="inlineStr">
        <is>
          <t>SKU-2001</t>
        </is>
      </c>
      <c r="F6" s="20">
        <f>IFERROR(INDEX('품목 목록'!$B$6:$B$80,MATCH(E6,'품목 목록'!$A$6:$A$80,0)),"")</f>
        <v/>
      </c>
      <c r="G6" s="21" t="n">
        <v>60</v>
      </c>
      <c r="H6" s="21">
        <f>IFERROR(INDEX('품목 목록'!$G$6:$G$80,MATCH(E6,'품목 목록'!$A$6:$A$80,0)),"")</f>
        <v/>
      </c>
      <c r="I6" s="21">
        <f>IF(OR(G6="",H6=""),"",G6*H6)</f>
        <v/>
      </c>
      <c r="J6" s="21">
        <f>IF(I6="","",I6*0.1)</f>
        <v/>
      </c>
      <c r="K6" s="21">
        <f>IF(I6="","",I6+J6)</f>
        <v/>
      </c>
      <c r="L6" s="28" t="n">
        <v>46217</v>
      </c>
      <c r="M6" s="28" t="n">
        <v>46218</v>
      </c>
      <c r="N6" s="20" t="inlineStr">
        <is>
          <t>발주완료</t>
        </is>
      </c>
      <c r="O6" s="20" t="inlineStr">
        <is>
          <t>구매팀</t>
        </is>
      </c>
      <c r="P6" s="20" t="inlineStr">
        <is>
          <t>생산 투입분</t>
        </is>
      </c>
    </row>
    <row r="7">
      <c r="A7" s="20" t="inlineStr">
        <is>
          <t>PO-2607-001</t>
        </is>
      </c>
      <c r="B7" s="28" t="n">
        <v>46210</v>
      </c>
      <c r="C7" s="20" t="inlineStr">
        <is>
          <t>SUP-001</t>
        </is>
      </c>
      <c r="D7" s="20">
        <f>IFERROR(INDEX('공급처 목록'!$B$6:$B$60,MATCH(C7,'공급처 목록'!$A$6:$A$60,0)),"")</f>
        <v/>
      </c>
      <c r="E7" s="20" t="inlineStr">
        <is>
          <t>SKU-2002</t>
        </is>
      </c>
      <c r="F7" s="20">
        <f>IFERROR(INDEX('품목 목록'!$B$6:$B$80,MATCH(E7,'품목 목록'!$A$6:$A$80,0)),"")</f>
        <v/>
      </c>
      <c r="G7" s="21" t="n">
        <v>35</v>
      </c>
      <c r="H7" s="21">
        <f>IFERROR(INDEX('품목 목록'!$G$6:$G$80,MATCH(E7,'품목 목록'!$A$6:$A$80,0)),"")</f>
        <v/>
      </c>
      <c r="I7" s="21">
        <f>IF(OR(G7="",H7=""),"",G7*H7)</f>
        <v/>
      </c>
      <c r="J7" s="21">
        <f>IF(I7="","",I7*0.1)</f>
        <v/>
      </c>
      <c r="K7" s="21">
        <f>IF(I7="","",I7+J7)</f>
        <v/>
      </c>
      <c r="L7" s="28" t="n">
        <v>46217</v>
      </c>
      <c r="M7" s="28" t="n">
        <v>46221</v>
      </c>
      <c r="N7" s="20" t="inlineStr">
        <is>
          <t>지연위험</t>
        </is>
      </c>
      <c r="O7" s="20" t="inlineStr">
        <is>
          <t>구매팀</t>
        </is>
      </c>
      <c r="P7" s="20" t="inlineStr">
        <is>
          <t>보드 입고 지연 가능</t>
        </is>
      </c>
    </row>
    <row r="8">
      <c r="A8" s="20" t="inlineStr">
        <is>
          <t>PO-2607-001</t>
        </is>
      </c>
      <c r="B8" s="28" t="n">
        <v>46210</v>
      </c>
      <c r="C8" s="20" t="inlineStr">
        <is>
          <t>SUP-001</t>
        </is>
      </c>
      <c r="D8" s="20">
        <f>IFERROR(INDEX('공급처 목록'!$B$6:$B$60,MATCH(C8,'공급처 목록'!$A$6:$A$60,0)),"")</f>
        <v/>
      </c>
      <c r="E8" s="20" t="inlineStr">
        <is>
          <t>SKU-2003</t>
        </is>
      </c>
      <c r="F8" s="20">
        <f>IFERROR(INDEX('품목 목록'!$B$6:$B$80,MATCH(E8,'품목 목록'!$A$6:$A$80,0)),"")</f>
        <v/>
      </c>
      <c r="G8" s="21" t="n">
        <v>80</v>
      </c>
      <c r="H8" s="21">
        <f>IFERROR(INDEX('품목 목록'!$G$6:$G$80,MATCH(E8,'품목 목록'!$A$6:$A$80,0)),"")</f>
        <v/>
      </c>
      <c r="I8" s="21">
        <f>IF(OR(G8="",H8=""),"",G8*H8)</f>
        <v/>
      </c>
      <c r="J8" s="21">
        <f>IF(I8="","",I8*0.1)</f>
        <v/>
      </c>
      <c r="K8" s="21">
        <f>IF(I8="","",I8+J8)</f>
        <v/>
      </c>
      <c r="L8" s="28" t="n">
        <v>46217</v>
      </c>
      <c r="M8" s="28" t="n">
        <v>46217</v>
      </c>
      <c r="N8" s="20" t="inlineStr">
        <is>
          <t>발주완료</t>
        </is>
      </c>
      <c r="O8" s="20" t="inlineStr">
        <is>
          <t>구매팀</t>
        </is>
      </c>
      <c r="P8" s="20" t="inlineStr"/>
    </row>
    <row r="9">
      <c r="A9" s="20" t="inlineStr">
        <is>
          <t>PO-2607-002</t>
        </is>
      </c>
      <c r="B9" s="28" t="n">
        <v>46213</v>
      </c>
      <c r="C9" s="20" t="inlineStr">
        <is>
          <t>SUP-002</t>
        </is>
      </c>
      <c r="D9" s="20">
        <f>IFERROR(INDEX('공급처 목록'!$B$6:$B$60,MATCH(C9,'공급처 목록'!$A$6:$A$60,0)),"")</f>
        <v/>
      </c>
      <c r="E9" s="20" t="inlineStr">
        <is>
          <t>SKU-1001</t>
        </is>
      </c>
      <c r="F9" s="20">
        <f>IFERROR(INDEX('품목 목록'!$B$6:$B$80,MATCH(E9,'품목 목록'!$A$6:$A$80,0)),"")</f>
        <v/>
      </c>
      <c r="G9" s="21" t="n">
        <v>300</v>
      </c>
      <c r="H9" s="21">
        <f>IFERROR(INDEX('품목 목록'!$G$6:$G$80,MATCH(E9,'품목 목록'!$A$6:$A$80,0)),"")</f>
        <v/>
      </c>
      <c r="I9" s="21">
        <f>IF(OR(G9="",H9=""),"",G9*H9)</f>
        <v/>
      </c>
      <c r="J9" s="21">
        <f>IF(I9="","",I9*0.1)</f>
        <v/>
      </c>
      <c r="K9" s="21">
        <f>IF(I9="","",I9+J9)</f>
        <v/>
      </c>
      <c r="L9" s="28" t="n">
        <v>46216</v>
      </c>
      <c r="M9" s="28" t="n">
        <v>46216</v>
      </c>
      <c r="N9" s="20" t="inlineStr">
        <is>
          <t>입고완료</t>
        </is>
      </c>
      <c r="O9" s="20" t="inlineStr">
        <is>
          <t>구매팀</t>
        </is>
      </c>
      <c r="P9" s="20" t="inlineStr"/>
    </row>
    <row r="10">
      <c r="A10" s="20" t="inlineStr">
        <is>
          <t>PO-2607-003</t>
        </is>
      </c>
      <c r="B10" s="28" t="n">
        <v>46215</v>
      </c>
      <c r="C10" s="20" t="inlineStr">
        <is>
          <t>SUP-005</t>
        </is>
      </c>
      <c r="D10" s="20">
        <f>IFERROR(INDEX('공급처 목록'!$B$6:$B$60,MATCH(C10,'공급처 목록'!$A$6:$A$60,0)),"")</f>
        <v/>
      </c>
      <c r="E10" s="20" t="inlineStr">
        <is>
          <t>SKU-5001</t>
        </is>
      </c>
      <c r="F10" s="20">
        <f>IFERROR(INDEX('품목 목록'!$B$6:$B$80,MATCH(E10,'품목 목록'!$A$6:$A$80,0)),"")</f>
        <v/>
      </c>
      <c r="G10" s="21" t="n">
        <v>50</v>
      </c>
      <c r="H10" s="21">
        <f>IFERROR(INDEX('품목 목록'!$G$6:$G$80,MATCH(E10,'품목 목록'!$A$6:$A$80,0)),"")</f>
        <v/>
      </c>
      <c r="I10" s="21">
        <f>IF(OR(G10="",H10=""),"",G10*H10)</f>
        <v/>
      </c>
      <c r="J10" s="21">
        <f>IF(I10="","",I10*0.1)</f>
        <v/>
      </c>
      <c r="K10" s="21">
        <f>IF(I10="","",I10+J10)</f>
        <v/>
      </c>
      <c r="L10" s="28" t="n">
        <v>46219</v>
      </c>
      <c r="M10" s="28" t="n">
        <v>46219</v>
      </c>
      <c r="N10" s="20" t="inlineStr">
        <is>
          <t>발주완료</t>
        </is>
      </c>
      <c r="O10" s="20" t="inlineStr">
        <is>
          <t>구매팀</t>
        </is>
      </c>
      <c r="P10" s="20" t="inlineStr"/>
    </row>
    <row r="11">
      <c r="A11" s="20" t="n"/>
      <c r="B11" s="28" t="n"/>
      <c r="C11" s="20" t="n"/>
      <c r="D11" s="20">
        <f>IFERROR(INDEX('공급처 목록'!$B$6:$B$60,MATCH(C11,'공급처 목록'!$A$6:$A$60,0)),"")</f>
        <v/>
      </c>
      <c r="E11" s="20" t="n"/>
      <c r="F11" s="20">
        <f>IFERROR(INDEX('품목 목록'!$B$6:$B$80,MATCH(E11,'품목 목록'!$A$6:$A$80,0)),"")</f>
        <v/>
      </c>
      <c r="G11" s="21" t="n"/>
      <c r="H11" s="21">
        <f>IFERROR(INDEX('품목 목록'!$G$6:$G$80,MATCH(E11,'품목 목록'!$A$6:$A$80,0)),"")</f>
        <v/>
      </c>
      <c r="I11" s="21">
        <f>IF(OR(G11="",H11=""),"",G11*H11)</f>
        <v/>
      </c>
      <c r="J11" s="21">
        <f>IF(I11="","",I11*0.1)</f>
        <v/>
      </c>
      <c r="K11" s="21">
        <f>IF(I11="","",I11+J11)</f>
        <v/>
      </c>
      <c r="L11" s="28" t="n"/>
      <c r="M11" s="28" t="n"/>
      <c r="N11" s="20" t="n"/>
      <c r="O11" s="20" t="n"/>
      <c r="P11" s="20" t="n"/>
    </row>
    <row r="12">
      <c r="A12" s="20" t="n"/>
      <c r="B12" s="28" t="n"/>
      <c r="C12" s="20" t="n"/>
      <c r="D12" s="20">
        <f>IFERROR(INDEX('공급처 목록'!$B$6:$B$60,MATCH(C12,'공급처 목록'!$A$6:$A$60,0)),"")</f>
        <v/>
      </c>
      <c r="E12" s="20" t="n"/>
      <c r="F12" s="20">
        <f>IFERROR(INDEX('품목 목록'!$B$6:$B$80,MATCH(E12,'품목 목록'!$A$6:$A$80,0)),"")</f>
        <v/>
      </c>
      <c r="G12" s="21" t="n"/>
      <c r="H12" s="21">
        <f>IFERROR(INDEX('품목 목록'!$G$6:$G$80,MATCH(E12,'품목 목록'!$A$6:$A$80,0)),"")</f>
        <v/>
      </c>
      <c r="I12" s="21">
        <f>IF(OR(G12="",H12=""),"",G12*H12)</f>
        <v/>
      </c>
      <c r="J12" s="21">
        <f>IF(I12="","",I12*0.1)</f>
        <v/>
      </c>
      <c r="K12" s="21">
        <f>IF(I12="","",I12+J12)</f>
        <v/>
      </c>
      <c r="L12" s="28" t="n"/>
      <c r="M12" s="28" t="n"/>
      <c r="N12" s="20" t="n"/>
      <c r="O12" s="20" t="n"/>
      <c r="P12" s="20" t="n"/>
    </row>
    <row r="13">
      <c r="A13" s="20" t="n"/>
      <c r="B13" s="28" t="n"/>
      <c r="C13" s="20" t="n"/>
      <c r="D13" s="20">
        <f>IFERROR(INDEX('공급처 목록'!$B$6:$B$60,MATCH(C13,'공급처 목록'!$A$6:$A$60,0)),"")</f>
        <v/>
      </c>
      <c r="E13" s="20" t="n"/>
      <c r="F13" s="20">
        <f>IFERROR(INDEX('품목 목록'!$B$6:$B$80,MATCH(E13,'품목 목록'!$A$6:$A$80,0)),"")</f>
        <v/>
      </c>
      <c r="G13" s="21" t="n"/>
      <c r="H13" s="21">
        <f>IFERROR(INDEX('품목 목록'!$G$6:$G$80,MATCH(E13,'품목 목록'!$A$6:$A$80,0)),"")</f>
        <v/>
      </c>
      <c r="I13" s="21">
        <f>IF(OR(G13="",H13=""),"",G13*H13)</f>
        <v/>
      </c>
      <c r="J13" s="21">
        <f>IF(I13="","",I13*0.1)</f>
        <v/>
      </c>
      <c r="K13" s="21">
        <f>IF(I13="","",I13+J13)</f>
        <v/>
      </c>
      <c r="L13" s="28" t="n"/>
      <c r="M13" s="28" t="n"/>
      <c r="N13" s="20" t="n"/>
      <c r="O13" s="20" t="n"/>
      <c r="P13" s="20" t="n"/>
    </row>
    <row r="14">
      <c r="A14" s="20" t="n"/>
      <c r="B14" s="28" t="n"/>
      <c r="C14" s="20" t="n"/>
      <c r="D14" s="20">
        <f>IFERROR(INDEX('공급처 목록'!$B$6:$B$60,MATCH(C14,'공급처 목록'!$A$6:$A$60,0)),"")</f>
        <v/>
      </c>
      <c r="E14" s="20" t="n"/>
      <c r="F14" s="20">
        <f>IFERROR(INDEX('품목 목록'!$B$6:$B$80,MATCH(E14,'품목 목록'!$A$6:$A$80,0)),"")</f>
        <v/>
      </c>
      <c r="G14" s="21" t="n"/>
      <c r="H14" s="21">
        <f>IFERROR(INDEX('품목 목록'!$G$6:$G$80,MATCH(E14,'품목 목록'!$A$6:$A$80,0)),"")</f>
        <v/>
      </c>
      <c r="I14" s="21">
        <f>IF(OR(G14="",H14=""),"",G14*H14)</f>
        <v/>
      </c>
      <c r="J14" s="21">
        <f>IF(I14="","",I14*0.1)</f>
        <v/>
      </c>
      <c r="K14" s="21">
        <f>IF(I14="","",I14+J14)</f>
        <v/>
      </c>
      <c r="L14" s="28" t="n"/>
      <c r="M14" s="28" t="n"/>
      <c r="N14" s="20" t="n"/>
      <c r="O14" s="20" t="n"/>
      <c r="P14" s="20" t="n"/>
    </row>
    <row r="15">
      <c r="A15" s="20" t="n"/>
      <c r="B15" s="28" t="n"/>
      <c r="C15" s="20" t="n"/>
      <c r="D15" s="20">
        <f>IFERROR(INDEX('공급처 목록'!$B$6:$B$60,MATCH(C15,'공급처 목록'!$A$6:$A$60,0)),"")</f>
        <v/>
      </c>
      <c r="E15" s="20" t="n"/>
      <c r="F15" s="20">
        <f>IFERROR(INDEX('품목 목록'!$B$6:$B$80,MATCH(E15,'품목 목록'!$A$6:$A$80,0)),"")</f>
        <v/>
      </c>
      <c r="G15" s="21" t="n"/>
      <c r="H15" s="21">
        <f>IFERROR(INDEX('품목 목록'!$G$6:$G$80,MATCH(E15,'품목 목록'!$A$6:$A$80,0)),"")</f>
        <v/>
      </c>
      <c r="I15" s="21">
        <f>IF(OR(G15="",H15=""),"",G15*H15)</f>
        <v/>
      </c>
      <c r="J15" s="21">
        <f>IF(I15="","",I15*0.1)</f>
        <v/>
      </c>
      <c r="K15" s="21">
        <f>IF(I15="","",I15+J15)</f>
        <v/>
      </c>
      <c r="L15" s="28" t="n"/>
      <c r="M15" s="28" t="n"/>
      <c r="N15" s="20" t="n"/>
      <c r="O15" s="20" t="n"/>
      <c r="P15" s="20" t="n"/>
    </row>
    <row r="16">
      <c r="A16" s="20" t="n"/>
      <c r="B16" s="28" t="n"/>
      <c r="C16" s="20" t="n"/>
      <c r="D16" s="20">
        <f>IFERROR(INDEX('공급처 목록'!$B$6:$B$60,MATCH(C16,'공급처 목록'!$A$6:$A$60,0)),"")</f>
        <v/>
      </c>
      <c r="E16" s="20" t="n"/>
      <c r="F16" s="20">
        <f>IFERROR(INDEX('품목 목록'!$B$6:$B$80,MATCH(E16,'품목 목록'!$A$6:$A$80,0)),"")</f>
        <v/>
      </c>
      <c r="G16" s="21" t="n"/>
      <c r="H16" s="21">
        <f>IFERROR(INDEX('품목 목록'!$G$6:$G$80,MATCH(E16,'품목 목록'!$A$6:$A$80,0)),"")</f>
        <v/>
      </c>
      <c r="I16" s="21">
        <f>IF(OR(G16="",H16=""),"",G16*H16)</f>
        <v/>
      </c>
      <c r="J16" s="21">
        <f>IF(I16="","",I16*0.1)</f>
        <v/>
      </c>
      <c r="K16" s="21">
        <f>IF(I16="","",I16+J16)</f>
        <v/>
      </c>
      <c r="L16" s="28" t="n"/>
      <c r="M16" s="28" t="n"/>
      <c r="N16" s="20" t="n"/>
      <c r="O16" s="20" t="n"/>
      <c r="P16" s="20" t="n"/>
    </row>
    <row r="17">
      <c r="A17" s="20" t="n"/>
      <c r="B17" s="28" t="n"/>
      <c r="C17" s="20" t="n"/>
      <c r="D17" s="20">
        <f>IFERROR(INDEX('공급처 목록'!$B$6:$B$60,MATCH(C17,'공급처 목록'!$A$6:$A$60,0)),"")</f>
        <v/>
      </c>
      <c r="E17" s="20" t="n"/>
      <c r="F17" s="20">
        <f>IFERROR(INDEX('품목 목록'!$B$6:$B$80,MATCH(E17,'품목 목록'!$A$6:$A$80,0)),"")</f>
        <v/>
      </c>
      <c r="G17" s="21" t="n"/>
      <c r="H17" s="21">
        <f>IFERROR(INDEX('품목 목록'!$G$6:$G$80,MATCH(E17,'품목 목록'!$A$6:$A$80,0)),"")</f>
        <v/>
      </c>
      <c r="I17" s="21">
        <f>IF(OR(G17="",H17=""),"",G17*H17)</f>
        <v/>
      </c>
      <c r="J17" s="21">
        <f>IF(I17="","",I17*0.1)</f>
        <v/>
      </c>
      <c r="K17" s="21">
        <f>IF(I17="","",I17+J17)</f>
        <v/>
      </c>
      <c r="L17" s="28" t="n"/>
      <c r="M17" s="28" t="n"/>
      <c r="N17" s="20" t="n"/>
      <c r="O17" s="20" t="n"/>
      <c r="P17" s="20" t="n"/>
    </row>
    <row r="18">
      <c r="A18" s="20" t="n"/>
      <c r="B18" s="28" t="n"/>
      <c r="C18" s="20" t="n"/>
      <c r="D18" s="20">
        <f>IFERROR(INDEX('공급처 목록'!$B$6:$B$60,MATCH(C18,'공급처 목록'!$A$6:$A$60,0)),"")</f>
        <v/>
      </c>
      <c r="E18" s="20" t="n"/>
      <c r="F18" s="20">
        <f>IFERROR(INDEX('품목 목록'!$B$6:$B$80,MATCH(E18,'품목 목록'!$A$6:$A$80,0)),"")</f>
        <v/>
      </c>
      <c r="G18" s="21" t="n"/>
      <c r="H18" s="21">
        <f>IFERROR(INDEX('품목 목록'!$G$6:$G$80,MATCH(E18,'품목 목록'!$A$6:$A$80,0)),"")</f>
        <v/>
      </c>
      <c r="I18" s="21">
        <f>IF(OR(G18="",H18=""),"",G18*H18)</f>
        <v/>
      </c>
      <c r="J18" s="21">
        <f>IF(I18="","",I18*0.1)</f>
        <v/>
      </c>
      <c r="K18" s="21">
        <f>IF(I18="","",I18+J18)</f>
        <v/>
      </c>
      <c r="L18" s="28" t="n"/>
      <c r="M18" s="28" t="n"/>
      <c r="N18" s="20" t="n"/>
      <c r="O18" s="20" t="n"/>
      <c r="P18" s="20" t="n"/>
    </row>
    <row r="19">
      <c r="A19" s="20" t="n"/>
      <c r="B19" s="28" t="n"/>
      <c r="C19" s="20" t="n"/>
      <c r="D19" s="20">
        <f>IFERROR(INDEX('공급처 목록'!$B$6:$B$60,MATCH(C19,'공급처 목록'!$A$6:$A$60,0)),"")</f>
        <v/>
      </c>
      <c r="E19" s="20" t="n"/>
      <c r="F19" s="20">
        <f>IFERROR(INDEX('품목 목록'!$B$6:$B$80,MATCH(E19,'품목 목록'!$A$6:$A$80,0)),"")</f>
        <v/>
      </c>
      <c r="G19" s="21" t="n"/>
      <c r="H19" s="21">
        <f>IFERROR(INDEX('품목 목록'!$G$6:$G$80,MATCH(E19,'품목 목록'!$A$6:$A$80,0)),"")</f>
        <v/>
      </c>
      <c r="I19" s="21">
        <f>IF(OR(G19="",H19=""),"",G19*H19)</f>
        <v/>
      </c>
      <c r="J19" s="21">
        <f>IF(I19="","",I19*0.1)</f>
        <v/>
      </c>
      <c r="K19" s="21">
        <f>IF(I19="","",I19+J19)</f>
        <v/>
      </c>
      <c r="L19" s="28" t="n"/>
      <c r="M19" s="28" t="n"/>
      <c r="N19" s="20" t="n"/>
      <c r="O19" s="20" t="n"/>
      <c r="P19" s="20" t="n"/>
    </row>
    <row r="20">
      <c r="A20" s="20" t="n"/>
      <c r="B20" s="28" t="n"/>
      <c r="C20" s="20" t="n"/>
      <c r="D20" s="20">
        <f>IFERROR(INDEX('공급처 목록'!$B$6:$B$60,MATCH(C20,'공급처 목록'!$A$6:$A$60,0)),"")</f>
        <v/>
      </c>
      <c r="E20" s="20" t="n"/>
      <c r="F20" s="20">
        <f>IFERROR(INDEX('품목 목록'!$B$6:$B$80,MATCH(E20,'품목 목록'!$A$6:$A$80,0)),"")</f>
        <v/>
      </c>
      <c r="G20" s="21" t="n"/>
      <c r="H20" s="21">
        <f>IFERROR(INDEX('품목 목록'!$G$6:$G$80,MATCH(E20,'품목 목록'!$A$6:$A$80,0)),"")</f>
        <v/>
      </c>
      <c r="I20" s="21">
        <f>IF(OR(G20="",H20=""),"",G20*H20)</f>
        <v/>
      </c>
      <c r="J20" s="21">
        <f>IF(I20="","",I20*0.1)</f>
        <v/>
      </c>
      <c r="K20" s="21">
        <f>IF(I20="","",I20+J20)</f>
        <v/>
      </c>
      <c r="L20" s="28" t="n"/>
      <c r="M20" s="28" t="n"/>
      <c r="N20" s="20" t="n"/>
      <c r="O20" s="20" t="n"/>
      <c r="P20" s="20" t="n"/>
    </row>
    <row r="21">
      <c r="A21" s="20" t="n"/>
      <c r="B21" s="28" t="n"/>
      <c r="C21" s="20" t="n"/>
      <c r="D21" s="20">
        <f>IFERROR(INDEX('공급처 목록'!$B$6:$B$60,MATCH(C21,'공급처 목록'!$A$6:$A$60,0)),"")</f>
        <v/>
      </c>
      <c r="E21" s="20" t="n"/>
      <c r="F21" s="20">
        <f>IFERROR(INDEX('품목 목록'!$B$6:$B$80,MATCH(E21,'품목 목록'!$A$6:$A$80,0)),"")</f>
        <v/>
      </c>
      <c r="G21" s="21" t="n"/>
      <c r="H21" s="21">
        <f>IFERROR(INDEX('품목 목록'!$G$6:$G$80,MATCH(E21,'품목 목록'!$A$6:$A$80,0)),"")</f>
        <v/>
      </c>
      <c r="I21" s="21">
        <f>IF(OR(G21="",H21=""),"",G21*H21)</f>
        <v/>
      </c>
      <c r="J21" s="21">
        <f>IF(I21="","",I21*0.1)</f>
        <v/>
      </c>
      <c r="K21" s="21">
        <f>IF(I21="","",I21+J21)</f>
        <v/>
      </c>
      <c r="L21" s="28" t="n"/>
      <c r="M21" s="28" t="n"/>
      <c r="N21" s="20" t="n"/>
      <c r="O21" s="20" t="n"/>
      <c r="P21" s="20" t="n"/>
    </row>
    <row r="22">
      <c r="A22" s="20" t="n"/>
      <c r="B22" s="28" t="n"/>
      <c r="C22" s="20" t="n"/>
      <c r="D22" s="20">
        <f>IFERROR(INDEX('공급처 목록'!$B$6:$B$60,MATCH(C22,'공급처 목록'!$A$6:$A$60,0)),"")</f>
        <v/>
      </c>
      <c r="E22" s="20" t="n"/>
      <c r="F22" s="20">
        <f>IFERROR(INDEX('품목 목록'!$B$6:$B$80,MATCH(E22,'품목 목록'!$A$6:$A$80,0)),"")</f>
        <v/>
      </c>
      <c r="G22" s="21" t="n"/>
      <c r="H22" s="21">
        <f>IFERROR(INDEX('품목 목록'!$G$6:$G$80,MATCH(E22,'품목 목록'!$A$6:$A$80,0)),"")</f>
        <v/>
      </c>
      <c r="I22" s="21">
        <f>IF(OR(G22="",H22=""),"",G22*H22)</f>
        <v/>
      </c>
      <c r="J22" s="21">
        <f>IF(I22="","",I22*0.1)</f>
        <v/>
      </c>
      <c r="K22" s="21">
        <f>IF(I22="","",I22+J22)</f>
        <v/>
      </c>
      <c r="L22" s="28" t="n"/>
      <c r="M22" s="28" t="n"/>
      <c r="N22" s="20" t="n"/>
      <c r="O22" s="20" t="n"/>
      <c r="P22" s="20" t="n"/>
    </row>
    <row r="23">
      <c r="A23" s="20" t="n"/>
      <c r="B23" s="28" t="n"/>
      <c r="C23" s="20" t="n"/>
      <c r="D23" s="20">
        <f>IFERROR(INDEX('공급처 목록'!$B$6:$B$60,MATCH(C23,'공급처 목록'!$A$6:$A$60,0)),"")</f>
        <v/>
      </c>
      <c r="E23" s="20" t="n"/>
      <c r="F23" s="20">
        <f>IFERROR(INDEX('품목 목록'!$B$6:$B$80,MATCH(E23,'품목 목록'!$A$6:$A$80,0)),"")</f>
        <v/>
      </c>
      <c r="G23" s="21" t="n"/>
      <c r="H23" s="21">
        <f>IFERROR(INDEX('품목 목록'!$G$6:$G$80,MATCH(E23,'품목 목록'!$A$6:$A$80,0)),"")</f>
        <v/>
      </c>
      <c r="I23" s="21">
        <f>IF(OR(G23="",H23=""),"",G23*H23)</f>
        <v/>
      </c>
      <c r="J23" s="21">
        <f>IF(I23="","",I23*0.1)</f>
        <v/>
      </c>
      <c r="K23" s="21">
        <f>IF(I23="","",I23+J23)</f>
        <v/>
      </c>
      <c r="L23" s="28" t="n"/>
      <c r="M23" s="28" t="n"/>
      <c r="N23" s="20" t="n"/>
      <c r="O23" s="20" t="n"/>
      <c r="P23" s="20" t="n"/>
    </row>
    <row r="24">
      <c r="A24" s="20" t="n"/>
      <c r="B24" s="28" t="n"/>
      <c r="C24" s="20" t="n"/>
      <c r="D24" s="20">
        <f>IFERROR(INDEX('공급처 목록'!$B$6:$B$60,MATCH(C24,'공급처 목록'!$A$6:$A$60,0)),"")</f>
        <v/>
      </c>
      <c r="E24" s="20" t="n"/>
      <c r="F24" s="20">
        <f>IFERROR(INDEX('품목 목록'!$B$6:$B$80,MATCH(E24,'품목 목록'!$A$6:$A$80,0)),"")</f>
        <v/>
      </c>
      <c r="G24" s="21" t="n"/>
      <c r="H24" s="21">
        <f>IFERROR(INDEX('품목 목록'!$G$6:$G$80,MATCH(E24,'품목 목록'!$A$6:$A$80,0)),"")</f>
        <v/>
      </c>
      <c r="I24" s="21">
        <f>IF(OR(G24="",H24=""),"",G24*H24)</f>
        <v/>
      </c>
      <c r="J24" s="21">
        <f>IF(I24="","",I24*0.1)</f>
        <v/>
      </c>
      <c r="K24" s="21">
        <f>IF(I24="","",I24+J24)</f>
        <v/>
      </c>
      <c r="L24" s="28" t="n"/>
      <c r="M24" s="28" t="n"/>
      <c r="N24" s="20" t="n"/>
      <c r="O24" s="20" t="n"/>
      <c r="P24" s="20" t="n"/>
    </row>
    <row r="25">
      <c r="A25" s="20" t="n"/>
      <c r="B25" s="28" t="n"/>
      <c r="C25" s="20" t="n"/>
      <c r="D25" s="20">
        <f>IFERROR(INDEX('공급처 목록'!$B$6:$B$60,MATCH(C25,'공급처 목록'!$A$6:$A$60,0)),"")</f>
        <v/>
      </c>
      <c r="E25" s="20" t="n"/>
      <c r="F25" s="20">
        <f>IFERROR(INDEX('품목 목록'!$B$6:$B$80,MATCH(E25,'품목 목록'!$A$6:$A$80,0)),"")</f>
        <v/>
      </c>
      <c r="G25" s="21" t="n"/>
      <c r="H25" s="21">
        <f>IFERROR(INDEX('품목 목록'!$G$6:$G$80,MATCH(E25,'품목 목록'!$A$6:$A$80,0)),"")</f>
        <v/>
      </c>
      <c r="I25" s="21">
        <f>IF(OR(G25="",H25=""),"",G25*H25)</f>
        <v/>
      </c>
      <c r="J25" s="21">
        <f>IF(I25="","",I25*0.1)</f>
        <v/>
      </c>
      <c r="K25" s="21">
        <f>IF(I25="","",I25+J25)</f>
        <v/>
      </c>
      <c r="L25" s="28" t="n"/>
      <c r="M25" s="28" t="n"/>
      <c r="N25" s="20" t="n"/>
      <c r="O25" s="20" t="n"/>
      <c r="P25" s="20" t="n"/>
    </row>
    <row r="26">
      <c r="A26" s="20" t="n"/>
      <c r="B26" s="28" t="n"/>
      <c r="C26" s="20" t="n"/>
      <c r="D26" s="20">
        <f>IFERROR(INDEX('공급처 목록'!$B$6:$B$60,MATCH(C26,'공급처 목록'!$A$6:$A$60,0)),"")</f>
        <v/>
      </c>
      <c r="E26" s="20" t="n"/>
      <c r="F26" s="20">
        <f>IFERROR(INDEX('품목 목록'!$B$6:$B$80,MATCH(E26,'품목 목록'!$A$6:$A$80,0)),"")</f>
        <v/>
      </c>
      <c r="G26" s="21" t="n"/>
      <c r="H26" s="21">
        <f>IFERROR(INDEX('품목 목록'!$G$6:$G$80,MATCH(E26,'품목 목록'!$A$6:$A$80,0)),"")</f>
        <v/>
      </c>
      <c r="I26" s="21">
        <f>IF(OR(G26="",H26=""),"",G26*H26)</f>
        <v/>
      </c>
      <c r="J26" s="21">
        <f>IF(I26="","",I26*0.1)</f>
        <v/>
      </c>
      <c r="K26" s="21">
        <f>IF(I26="","",I26+J26)</f>
        <v/>
      </c>
      <c r="L26" s="28" t="n"/>
      <c r="M26" s="28" t="n"/>
      <c r="N26" s="20" t="n"/>
      <c r="O26" s="20" t="n"/>
      <c r="P26" s="20" t="n"/>
    </row>
    <row r="27">
      <c r="A27" s="20" t="n"/>
      <c r="B27" s="28" t="n"/>
      <c r="C27" s="20" t="n"/>
      <c r="D27" s="20">
        <f>IFERROR(INDEX('공급처 목록'!$B$6:$B$60,MATCH(C27,'공급처 목록'!$A$6:$A$60,0)),"")</f>
        <v/>
      </c>
      <c r="E27" s="20" t="n"/>
      <c r="F27" s="20">
        <f>IFERROR(INDEX('품목 목록'!$B$6:$B$80,MATCH(E27,'품목 목록'!$A$6:$A$80,0)),"")</f>
        <v/>
      </c>
      <c r="G27" s="21" t="n"/>
      <c r="H27" s="21">
        <f>IFERROR(INDEX('품목 목록'!$G$6:$G$80,MATCH(E27,'품목 목록'!$A$6:$A$80,0)),"")</f>
        <v/>
      </c>
      <c r="I27" s="21">
        <f>IF(OR(G27="",H27=""),"",G27*H27)</f>
        <v/>
      </c>
      <c r="J27" s="21">
        <f>IF(I27="","",I27*0.1)</f>
        <v/>
      </c>
      <c r="K27" s="21">
        <f>IF(I27="","",I27+J27)</f>
        <v/>
      </c>
      <c r="L27" s="28" t="n"/>
      <c r="M27" s="28" t="n"/>
      <c r="N27" s="20" t="n"/>
      <c r="O27" s="20" t="n"/>
      <c r="P27" s="20" t="n"/>
    </row>
    <row r="28">
      <c r="A28" s="20" t="n"/>
      <c r="B28" s="28" t="n"/>
      <c r="C28" s="20" t="n"/>
      <c r="D28" s="20">
        <f>IFERROR(INDEX('공급처 목록'!$B$6:$B$60,MATCH(C28,'공급처 목록'!$A$6:$A$60,0)),"")</f>
        <v/>
      </c>
      <c r="E28" s="20" t="n"/>
      <c r="F28" s="20">
        <f>IFERROR(INDEX('품목 목록'!$B$6:$B$80,MATCH(E28,'품목 목록'!$A$6:$A$80,0)),"")</f>
        <v/>
      </c>
      <c r="G28" s="21" t="n"/>
      <c r="H28" s="21">
        <f>IFERROR(INDEX('품목 목록'!$G$6:$G$80,MATCH(E28,'품목 목록'!$A$6:$A$80,0)),"")</f>
        <v/>
      </c>
      <c r="I28" s="21">
        <f>IF(OR(G28="",H28=""),"",G28*H28)</f>
        <v/>
      </c>
      <c r="J28" s="21">
        <f>IF(I28="","",I28*0.1)</f>
        <v/>
      </c>
      <c r="K28" s="21">
        <f>IF(I28="","",I28+J28)</f>
        <v/>
      </c>
      <c r="L28" s="28" t="n"/>
      <c r="M28" s="28" t="n"/>
      <c r="N28" s="20" t="n"/>
      <c r="O28" s="20" t="n"/>
      <c r="P28" s="20" t="n"/>
    </row>
    <row r="29">
      <c r="A29" s="20" t="n"/>
      <c r="B29" s="28" t="n"/>
      <c r="C29" s="20" t="n"/>
      <c r="D29" s="20">
        <f>IFERROR(INDEX('공급처 목록'!$B$6:$B$60,MATCH(C29,'공급처 목록'!$A$6:$A$60,0)),"")</f>
        <v/>
      </c>
      <c r="E29" s="20" t="n"/>
      <c r="F29" s="20">
        <f>IFERROR(INDEX('품목 목록'!$B$6:$B$80,MATCH(E29,'품목 목록'!$A$6:$A$80,0)),"")</f>
        <v/>
      </c>
      <c r="G29" s="21" t="n"/>
      <c r="H29" s="21">
        <f>IFERROR(INDEX('품목 목록'!$G$6:$G$80,MATCH(E29,'품목 목록'!$A$6:$A$80,0)),"")</f>
        <v/>
      </c>
      <c r="I29" s="21">
        <f>IF(OR(G29="",H29=""),"",G29*H29)</f>
        <v/>
      </c>
      <c r="J29" s="21">
        <f>IF(I29="","",I29*0.1)</f>
        <v/>
      </c>
      <c r="K29" s="21">
        <f>IF(I29="","",I29+J29)</f>
        <v/>
      </c>
      <c r="L29" s="28" t="n"/>
      <c r="M29" s="28" t="n"/>
      <c r="N29" s="20" t="n"/>
      <c r="O29" s="20" t="n"/>
      <c r="P29" s="20" t="n"/>
    </row>
    <row r="30">
      <c r="A30" s="20" t="n"/>
      <c r="B30" s="28" t="n"/>
      <c r="C30" s="20" t="n"/>
      <c r="D30" s="20">
        <f>IFERROR(INDEX('공급처 목록'!$B$6:$B$60,MATCH(C30,'공급처 목록'!$A$6:$A$60,0)),"")</f>
        <v/>
      </c>
      <c r="E30" s="20" t="n"/>
      <c r="F30" s="20">
        <f>IFERROR(INDEX('품목 목록'!$B$6:$B$80,MATCH(E30,'품목 목록'!$A$6:$A$80,0)),"")</f>
        <v/>
      </c>
      <c r="G30" s="21" t="n"/>
      <c r="H30" s="21">
        <f>IFERROR(INDEX('품목 목록'!$G$6:$G$80,MATCH(E30,'품목 목록'!$A$6:$A$80,0)),"")</f>
        <v/>
      </c>
      <c r="I30" s="21">
        <f>IF(OR(G30="",H30=""),"",G30*H30)</f>
        <v/>
      </c>
      <c r="J30" s="21">
        <f>IF(I30="","",I30*0.1)</f>
        <v/>
      </c>
      <c r="K30" s="21">
        <f>IF(I30="","",I30+J30)</f>
        <v/>
      </c>
      <c r="L30" s="28" t="n"/>
      <c r="M30" s="28" t="n"/>
      <c r="N30" s="20" t="n"/>
      <c r="O30" s="20" t="n"/>
      <c r="P30" s="20" t="n"/>
    </row>
    <row r="31">
      <c r="A31" s="20" t="n"/>
      <c r="B31" s="28" t="n"/>
      <c r="C31" s="20" t="n"/>
      <c r="D31" s="20">
        <f>IFERROR(INDEX('공급처 목록'!$B$6:$B$60,MATCH(C31,'공급처 목록'!$A$6:$A$60,0)),"")</f>
        <v/>
      </c>
      <c r="E31" s="20" t="n"/>
      <c r="F31" s="20">
        <f>IFERROR(INDEX('품목 목록'!$B$6:$B$80,MATCH(E31,'품목 목록'!$A$6:$A$80,0)),"")</f>
        <v/>
      </c>
      <c r="G31" s="21" t="n"/>
      <c r="H31" s="21">
        <f>IFERROR(INDEX('품목 목록'!$G$6:$G$80,MATCH(E31,'품목 목록'!$A$6:$A$80,0)),"")</f>
        <v/>
      </c>
      <c r="I31" s="21">
        <f>IF(OR(G31="",H31=""),"",G31*H31)</f>
        <v/>
      </c>
      <c r="J31" s="21">
        <f>IF(I31="","",I31*0.1)</f>
        <v/>
      </c>
      <c r="K31" s="21">
        <f>IF(I31="","",I31+J31)</f>
        <v/>
      </c>
      <c r="L31" s="28" t="n"/>
      <c r="M31" s="28" t="n"/>
      <c r="N31" s="20" t="n"/>
      <c r="O31" s="20" t="n"/>
      <c r="P31" s="20" t="n"/>
    </row>
    <row r="32">
      <c r="A32" s="20" t="n"/>
      <c r="B32" s="28" t="n"/>
      <c r="C32" s="20" t="n"/>
      <c r="D32" s="20">
        <f>IFERROR(INDEX('공급처 목록'!$B$6:$B$60,MATCH(C32,'공급처 목록'!$A$6:$A$60,0)),"")</f>
        <v/>
      </c>
      <c r="E32" s="20" t="n"/>
      <c r="F32" s="20">
        <f>IFERROR(INDEX('품목 목록'!$B$6:$B$80,MATCH(E32,'품목 목록'!$A$6:$A$80,0)),"")</f>
        <v/>
      </c>
      <c r="G32" s="21" t="n"/>
      <c r="H32" s="21">
        <f>IFERROR(INDEX('품목 목록'!$G$6:$G$80,MATCH(E32,'품목 목록'!$A$6:$A$80,0)),"")</f>
        <v/>
      </c>
      <c r="I32" s="21">
        <f>IF(OR(G32="",H32=""),"",G32*H32)</f>
        <v/>
      </c>
      <c r="J32" s="21">
        <f>IF(I32="","",I32*0.1)</f>
        <v/>
      </c>
      <c r="K32" s="21">
        <f>IF(I32="","",I32+J32)</f>
        <v/>
      </c>
      <c r="L32" s="28" t="n"/>
      <c r="M32" s="28" t="n"/>
      <c r="N32" s="20" t="n"/>
      <c r="O32" s="20" t="n"/>
      <c r="P32" s="20" t="n"/>
    </row>
    <row r="33">
      <c r="A33" s="20" t="n"/>
      <c r="B33" s="28" t="n"/>
      <c r="C33" s="20" t="n"/>
      <c r="D33" s="20">
        <f>IFERROR(INDEX('공급처 목록'!$B$6:$B$60,MATCH(C33,'공급처 목록'!$A$6:$A$60,0)),"")</f>
        <v/>
      </c>
      <c r="E33" s="20" t="n"/>
      <c r="F33" s="20">
        <f>IFERROR(INDEX('품목 목록'!$B$6:$B$80,MATCH(E33,'품목 목록'!$A$6:$A$80,0)),"")</f>
        <v/>
      </c>
      <c r="G33" s="21" t="n"/>
      <c r="H33" s="21">
        <f>IFERROR(INDEX('품목 목록'!$G$6:$G$80,MATCH(E33,'품목 목록'!$A$6:$A$80,0)),"")</f>
        <v/>
      </c>
      <c r="I33" s="21">
        <f>IF(OR(G33="",H33=""),"",G33*H33)</f>
        <v/>
      </c>
      <c r="J33" s="21">
        <f>IF(I33="","",I33*0.1)</f>
        <v/>
      </c>
      <c r="K33" s="21">
        <f>IF(I33="","",I33+J33)</f>
        <v/>
      </c>
      <c r="L33" s="28" t="n"/>
      <c r="M33" s="28" t="n"/>
      <c r="N33" s="20" t="n"/>
      <c r="O33" s="20" t="n"/>
      <c r="P33" s="20" t="n"/>
    </row>
    <row r="34">
      <c r="A34" s="20" t="n"/>
      <c r="B34" s="28" t="n"/>
      <c r="C34" s="20" t="n"/>
      <c r="D34" s="20">
        <f>IFERROR(INDEX('공급처 목록'!$B$6:$B$60,MATCH(C34,'공급처 목록'!$A$6:$A$60,0)),"")</f>
        <v/>
      </c>
      <c r="E34" s="20" t="n"/>
      <c r="F34" s="20">
        <f>IFERROR(INDEX('품목 목록'!$B$6:$B$80,MATCH(E34,'품목 목록'!$A$6:$A$80,0)),"")</f>
        <v/>
      </c>
      <c r="G34" s="21" t="n"/>
      <c r="H34" s="21">
        <f>IFERROR(INDEX('품목 목록'!$G$6:$G$80,MATCH(E34,'품목 목록'!$A$6:$A$80,0)),"")</f>
        <v/>
      </c>
      <c r="I34" s="21">
        <f>IF(OR(G34="",H34=""),"",G34*H34)</f>
        <v/>
      </c>
      <c r="J34" s="21">
        <f>IF(I34="","",I34*0.1)</f>
        <v/>
      </c>
      <c r="K34" s="21">
        <f>IF(I34="","",I34+J34)</f>
        <v/>
      </c>
      <c r="L34" s="28" t="n"/>
      <c r="M34" s="28" t="n"/>
      <c r="N34" s="20" t="n"/>
      <c r="O34" s="20" t="n"/>
      <c r="P34" s="20" t="n"/>
    </row>
    <row r="35">
      <c r="A35" s="20" t="n"/>
      <c r="B35" s="28" t="n"/>
      <c r="C35" s="20" t="n"/>
      <c r="D35" s="20">
        <f>IFERROR(INDEX('공급처 목록'!$B$6:$B$60,MATCH(C35,'공급처 목록'!$A$6:$A$60,0)),"")</f>
        <v/>
      </c>
      <c r="E35" s="20" t="n"/>
      <c r="F35" s="20">
        <f>IFERROR(INDEX('품목 목록'!$B$6:$B$80,MATCH(E35,'품목 목록'!$A$6:$A$80,0)),"")</f>
        <v/>
      </c>
      <c r="G35" s="21" t="n"/>
      <c r="H35" s="21">
        <f>IFERROR(INDEX('품목 목록'!$G$6:$G$80,MATCH(E35,'품목 목록'!$A$6:$A$80,0)),"")</f>
        <v/>
      </c>
      <c r="I35" s="21">
        <f>IF(OR(G35="",H35=""),"",G35*H35)</f>
        <v/>
      </c>
      <c r="J35" s="21">
        <f>IF(I35="","",I35*0.1)</f>
        <v/>
      </c>
      <c r="K35" s="21">
        <f>IF(I35="","",I35+J35)</f>
        <v/>
      </c>
      <c r="L35" s="28" t="n"/>
      <c r="M35" s="28" t="n"/>
      <c r="N35" s="20" t="n"/>
      <c r="O35" s="20" t="n"/>
      <c r="P35" s="20" t="n"/>
    </row>
    <row r="36">
      <c r="A36" s="20" t="n"/>
      <c r="B36" s="28" t="n"/>
      <c r="C36" s="20" t="n"/>
      <c r="D36" s="20">
        <f>IFERROR(INDEX('공급처 목록'!$B$6:$B$60,MATCH(C36,'공급처 목록'!$A$6:$A$60,0)),"")</f>
        <v/>
      </c>
      <c r="E36" s="20" t="n"/>
      <c r="F36" s="20">
        <f>IFERROR(INDEX('품목 목록'!$B$6:$B$80,MATCH(E36,'품목 목록'!$A$6:$A$80,0)),"")</f>
        <v/>
      </c>
      <c r="G36" s="21" t="n"/>
      <c r="H36" s="21">
        <f>IFERROR(INDEX('품목 목록'!$G$6:$G$80,MATCH(E36,'품목 목록'!$A$6:$A$80,0)),"")</f>
        <v/>
      </c>
      <c r="I36" s="21">
        <f>IF(OR(G36="",H36=""),"",G36*H36)</f>
        <v/>
      </c>
      <c r="J36" s="21">
        <f>IF(I36="","",I36*0.1)</f>
        <v/>
      </c>
      <c r="K36" s="21">
        <f>IF(I36="","",I36+J36)</f>
        <v/>
      </c>
      <c r="L36" s="28" t="n"/>
      <c r="M36" s="28" t="n"/>
      <c r="N36" s="20" t="n"/>
      <c r="O36" s="20" t="n"/>
      <c r="P36" s="20" t="n"/>
    </row>
    <row r="37">
      <c r="A37" s="20" t="n"/>
      <c r="B37" s="28" t="n"/>
      <c r="C37" s="20" t="n"/>
      <c r="D37" s="20">
        <f>IFERROR(INDEX('공급처 목록'!$B$6:$B$60,MATCH(C37,'공급처 목록'!$A$6:$A$60,0)),"")</f>
        <v/>
      </c>
      <c r="E37" s="20" t="n"/>
      <c r="F37" s="20">
        <f>IFERROR(INDEX('품목 목록'!$B$6:$B$80,MATCH(E37,'품목 목록'!$A$6:$A$80,0)),"")</f>
        <v/>
      </c>
      <c r="G37" s="21" t="n"/>
      <c r="H37" s="21">
        <f>IFERROR(INDEX('품목 목록'!$G$6:$G$80,MATCH(E37,'품목 목록'!$A$6:$A$80,0)),"")</f>
        <v/>
      </c>
      <c r="I37" s="21">
        <f>IF(OR(G37="",H37=""),"",G37*H37)</f>
        <v/>
      </c>
      <c r="J37" s="21">
        <f>IF(I37="","",I37*0.1)</f>
        <v/>
      </c>
      <c r="K37" s="21">
        <f>IF(I37="","",I37+J37)</f>
        <v/>
      </c>
      <c r="L37" s="28" t="n"/>
      <c r="M37" s="28" t="n"/>
      <c r="N37" s="20" t="n"/>
      <c r="O37" s="20" t="n"/>
      <c r="P37" s="20" t="n"/>
    </row>
    <row r="38">
      <c r="A38" s="20" t="n"/>
      <c r="B38" s="28" t="n"/>
      <c r="C38" s="20" t="n"/>
      <c r="D38" s="20">
        <f>IFERROR(INDEX('공급처 목록'!$B$6:$B$60,MATCH(C38,'공급처 목록'!$A$6:$A$60,0)),"")</f>
        <v/>
      </c>
      <c r="E38" s="20" t="n"/>
      <c r="F38" s="20">
        <f>IFERROR(INDEX('품목 목록'!$B$6:$B$80,MATCH(E38,'품목 목록'!$A$6:$A$80,0)),"")</f>
        <v/>
      </c>
      <c r="G38" s="21" t="n"/>
      <c r="H38" s="21">
        <f>IFERROR(INDEX('품목 목록'!$G$6:$G$80,MATCH(E38,'품목 목록'!$A$6:$A$80,0)),"")</f>
        <v/>
      </c>
      <c r="I38" s="21">
        <f>IF(OR(G38="",H38=""),"",G38*H38)</f>
        <v/>
      </c>
      <c r="J38" s="21">
        <f>IF(I38="","",I38*0.1)</f>
        <v/>
      </c>
      <c r="K38" s="21">
        <f>IF(I38="","",I38+J38)</f>
        <v/>
      </c>
      <c r="L38" s="28" t="n"/>
      <c r="M38" s="28" t="n"/>
      <c r="N38" s="20" t="n"/>
      <c r="O38" s="20" t="n"/>
      <c r="P38" s="20" t="n"/>
    </row>
    <row r="39">
      <c r="A39" s="20" t="n"/>
      <c r="B39" s="28" t="n"/>
      <c r="C39" s="20" t="n"/>
      <c r="D39" s="20">
        <f>IFERROR(INDEX('공급처 목록'!$B$6:$B$60,MATCH(C39,'공급처 목록'!$A$6:$A$60,0)),"")</f>
        <v/>
      </c>
      <c r="E39" s="20" t="n"/>
      <c r="F39" s="20">
        <f>IFERROR(INDEX('품목 목록'!$B$6:$B$80,MATCH(E39,'품목 목록'!$A$6:$A$80,0)),"")</f>
        <v/>
      </c>
      <c r="G39" s="21" t="n"/>
      <c r="H39" s="21">
        <f>IFERROR(INDEX('품목 목록'!$G$6:$G$80,MATCH(E39,'품목 목록'!$A$6:$A$80,0)),"")</f>
        <v/>
      </c>
      <c r="I39" s="21">
        <f>IF(OR(G39="",H39=""),"",G39*H39)</f>
        <v/>
      </c>
      <c r="J39" s="21">
        <f>IF(I39="","",I39*0.1)</f>
        <v/>
      </c>
      <c r="K39" s="21">
        <f>IF(I39="","",I39+J39)</f>
        <v/>
      </c>
      <c r="L39" s="28" t="n"/>
      <c r="M39" s="28" t="n"/>
      <c r="N39" s="20" t="n"/>
      <c r="O39" s="20" t="n"/>
      <c r="P39" s="20" t="n"/>
    </row>
    <row r="40">
      <c r="A40" s="20" t="n"/>
      <c r="B40" s="28" t="n"/>
      <c r="C40" s="20" t="n"/>
      <c r="D40" s="20">
        <f>IFERROR(INDEX('공급처 목록'!$B$6:$B$60,MATCH(C40,'공급처 목록'!$A$6:$A$60,0)),"")</f>
        <v/>
      </c>
      <c r="E40" s="20" t="n"/>
      <c r="F40" s="20">
        <f>IFERROR(INDEX('품목 목록'!$B$6:$B$80,MATCH(E40,'품목 목록'!$A$6:$A$80,0)),"")</f>
        <v/>
      </c>
      <c r="G40" s="21" t="n"/>
      <c r="H40" s="21">
        <f>IFERROR(INDEX('품목 목록'!$G$6:$G$80,MATCH(E40,'품목 목록'!$A$6:$A$80,0)),"")</f>
        <v/>
      </c>
      <c r="I40" s="21">
        <f>IF(OR(G40="",H40=""),"",G40*H40)</f>
        <v/>
      </c>
      <c r="J40" s="21">
        <f>IF(I40="","",I40*0.1)</f>
        <v/>
      </c>
      <c r="K40" s="21">
        <f>IF(I40="","",I40+J40)</f>
        <v/>
      </c>
      <c r="L40" s="28" t="n"/>
      <c r="M40" s="28" t="n"/>
      <c r="N40" s="20" t="n"/>
      <c r="O40" s="20" t="n"/>
      <c r="P40" s="20" t="n"/>
    </row>
    <row r="41">
      <c r="A41" s="20" t="n"/>
      <c r="B41" s="28" t="n"/>
      <c r="C41" s="20" t="n"/>
      <c r="D41" s="20">
        <f>IFERROR(INDEX('공급처 목록'!$B$6:$B$60,MATCH(C41,'공급처 목록'!$A$6:$A$60,0)),"")</f>
        <v/>
      </c>
      <c r="E41" s="20" t="n"/>
      <c r="F41" s="20">
        <f>IFERROR(INDEX('품목 목록'!$B$6:$B$80,MATCH(E41,'품목 목록'!$A$6:$A$80,0)),"")</f>
        <v/>
      </c>
      <c r="G41" s="21" t="n"/>
      <c r="H41" s="21">
        <f>IFERROR(INDEX('품목 목록'!$G$6:$G$80,MATCH(E41,'품목 목록'!$A$6:$A$80,0)),"")</f>
        <v/>
      </c>
      <c r="I41" s="21">
        <f>IF(OR(G41="",H41=""),"",G41*H41)</f>
        <v/>
      </c>
      <c r="J41" s="21">
        <f>IF(I41="","",I41*0.1)</f>
        <v/>
      </c>
      <c r="K41" s="21">
        <f>IF(I41="","",I41+J41)</f>
        <v/>
      </c>
      <c r="L41" s="28" t="n"/>
      <c r="M41" s="28" t="n"/>
      <c r="N41" s="20" t="n"/>
      <c r="O41" s="20" t="n"/>
      <c r="P41" s="20" t="n"/>
    </row>
    <row r="42">
      <c r="A42" s="20" t="n"/>
      <c r="B42" s="28" t="n"/>
      <c r="C42" s="20" t="n"/>
      <c r="D42" s="20">
        <f>IFERROR(INDEX('공급처 목록'!$B$6:$B$60,MATCH(C42,'공급처 목록'!$A$6:$A$60,0)),"")</f>
        <v/>
      </c>
      <c r="E42" s="20" t="n"/>
      <c r="F42" s="20">
        <f>IFERROR(INDEX('품목 목록'!$B$6:$B$80,MATCH(E42,'품목 목록'!$A$6:$A$80,0)),"")</f>
        <v/>
      </c>
      <c r="G42" s="21" t="n"/>
      <c r="H42" s="21">
        <f>IFERROR(INDEX('품목 목록'!$G$6:$G$80,MATCH(E42,'품목 목록'!$A$6:$A$80,0)),"")</f>
        <v/>
      </c>
      <c r="I42" s="21">
        <f>IF(OR(G42="",H42=""),"",G42*H42)</f>
        <v/>
      </c>
      <c r="J42" s="21">
        <f>IF(I42="","",I42*0.1)</f>
        <v/>
      </c>
      <c r="K42" s="21">
        <f>IF(I42="","",I42+J42)</f>
        <v/>
      </c>
      <c r="L42" s="28" t="n"/>
      <c r="M42" s="28" t="n"/>
      <c r="N42" s="20" t="n"/>
      <c r="O42" s="20" t="n"/>
      <c r="P42" s="20" t="n"/>
    </row>
    <row r="43">
      <c r="A43" s="20" t="n"/>
      <c r="B43" s="28" t="n"/>
      <c r="C43" s="20" t="n"/>
      <c r="D43" s="20">
        <f>IFERROR(INDEX('공급처 목록'!$B$6:$B$60,MATCH(C43,'공급처 목록'!$A$6:$A$60,0)),"")</f>
        <v/>
      </c>
      <c r="E43" s="20" t="n"/>
      <c r="F43" s="20">
        <f>IFERROR(INDEX('품목 목록'!$B$6:$B$80,MATCH(E43,'품목 목록'!$A$6:$A$80,0)),"")</f>
        <v/>
      </c>
      <c r="G43" s="21" t="n"/>
      <c r="H43" s="21">
        <f>IFERROR(INDEX('품목 목록'!$G$6:$G$80,MATCH(E43,'품목 목록'!$A$6:$A$80,0)),"")</f>
        <v/>
      </c>
      <c r="I43" s="21">
        <f>IF(OR(G43="",H43=""),"",G43*H43)</f>
        <v/>
      </c>
      <c r="J43" s="21">
        <f>IF(I43="","",I43*0.1)</f>
        <v/>
      </c>
      <c r="K43" s="21">
        <f>IF(I43="","",I43+J43)</f>
        <v/>
      </c>
      <c r="L43" s="28" t="n"/>
      <c r="M43" s="28" t="n"/>
      <c r="N43" s="20" t="n"/>
      <c r="O43" s="20" t="n"/>
      <c r="P43" s="20" t="n"/>
    </row>
    <row r="44">
      <c r="A44" s="20" t="n"/>
      <c r="B44" s="28" t="n"/>
      <c r="C44" s="20" t="n"/>
      <c r="D44" s="20">
        <f>IFERROR(INDEX('공급처 목록'!$B$6:$B$60,MATCH(C44,'공급처 목록'!$A$6:$A$60,0)),"")</f>
        <v/>
      </c>
      <c r="E44" s="20" t="n"/>
      <c r="F44" s="20">
        <f>IFERROR(INDEX('품목 목록'!$B$6:$B$80,MATCH(E44,'품목 목록'!$A$6:$A$80,0)),"")</f>
        <v/>
      </c>
      <c r="G44" s="21" t="n"/>
      <c r="H44" s="21">
        <f>IFERROR(INDEX('품목 목록'!$G$6:$G$80,MATCH(E44,'품목 목록'!$A$6:$A$80,0)),"")</f>
        <v/>
      </c>
      <c r="I44" s="21">
        <f>IF(OR(G44="",H44=""),"",G44*H44)</f>
        <v/>
      </c>
      <c r="J44" s="21">
        <f>IF(I44="","",I44*0.1)</f>
        <v/>
      </c>
      <c r="K44" s="21">
        <f>IF(I44="","",I44+J44)</f>
        <v/>
      </c>
      <c r="L44" s="28" t="n"/>
      <c r="M44" s="28" t="n"/>
      <c r="N44" s="20" t="n"/>
      <c r="O44" s="20" t="n"/>
      <c r="P44" s="20" t="n"/>
    </row>
    <row r="45">
      <c r="A45" s="20" t="n"/>
      <c r="B45" s="28" t="n"/>
      <c r="C45" s="20" t="n"/>
      <c r="D45" s="20">
        <f>IFERROR(INDEX('공급처 목록'!$B$6:$B$60,MATCH(C45,'공급처 목록'!$A$6:$A$60,0)),"")</f>
        <v/>
      </c>
      <c r="E45" s="20" t="n"/>
      <c r="F45" s="20">
        <f>IFERROR(INDEX('품목 목록'!$B$6:$B$80,MATCH(E45,'품목 목록'!$A$6:$A$80,0)),"")</f>
        <v/>
      </c>
      <c r="G45" s="21" t="n"/>
      <c r="H45" s="21">
        <f>IFERROR(INDEX('품목 목록'!$G$6:$G$80,MATCH(E45,'품목 목록'!$A$6:$A$80,0)),"")</f>
        <v/>
      </c>
      <c r="I45" s="21">
        <f>IF(OR(G45="",H45=""),"",G45*H45)</f>
        <v/>
      </c>
      <c r="J45" s="21">
        <f>IF(I45="","",I45*0.1)</f>
        <v/>
      </c>
      <c r="K45" s="21">
        <f>IF(I45="","",I45+J45)</f>
        <v/>
      </c>
      <c r="L45" s="28" t="n"/>
      <c r="M45" s="28" t="n"/>
      <c r="N45" s="20" t="n"/>
      <c r="O45" s="20" t="n"/>
      <c r="P45" s="20" t="n"/>
    </row>
    <row r="46">
      <c r="A46" s="20" t="n"/>
      <c r="B46" s="28" t="n"/>
      <c r="C46" s="20" t="n"/>
      <c r="D46" s="20">
        <f>IFERROR(INDEX('공급처 목록'!$B$6:$B$60,MATCH(C46,'공급처 목록'!$A$6:$A$60,0)),"")</f>
        <v/>
      </c>
      <c r="E46" s="20" t="n"/>
      <c r="F46" s="20">
        <f>IFERROR(INDEX('품목 목록'!$B$6:$B$80,MATCH(E46,'품목 목록'!$A$6:$A$80,0)),"")</f>
        <v/>
      </c>
      <c r="G46" s="21" t="n"/>
      <c r="H46" s="21">
        <f>IFERROR(INDEX('품목 목록'!$G$6:$G$80,MATCH(E46,'품목 목록'!$A$6:$A$80,0)),"")</f>
        <v/>
      </c>
      <c r="I46" s="21">
        <f>IF(OR(G46="",H46=""),"",G46*H46)</f>
        <v/>
      </c>
      <c r="J46" s="21">
        <f>IF(I46="","",I46*0.1)</f>
        <v/>
      </c>
      <c r="K46" s="21">
        <f>IF(I46="","",I46+J46)</f>
        <v/>
      </c>
      <c r="L46" s="28" t="n"/>
      <c r="M46" s="28" t="n"/>
      <c r="N46" s="20" t="n"/>
      <c r="O46" s="20" t="n"/>
      <c r="P46" s="20" t="n"/>
    </row>
    <row r="47">
      <c r="A47" s="20" t="n"/>
      <c r="B47" s="28" t="n"/>
      <c r="C47" s="20" t="n"/>
      <c r="D47" s="20">
        <f>IFERROR(INDEX('공급처 목록'!$B$6:$B$60,MATCH(C47,'공급처 목록'!$A$6:$A$60,0)),"")</f>
        <v/>
      </c>
      <c r="E47" s="20" t="n"/>
      <c r="F47" s="20">
        <f>IFERROR(INDEX('품목 목록'!$B$6:$B$80,MATCH(E47,'품목 목록'!$A$6:$A$80,0)),"")</f>
        <v/>
      </c>
      <c r="G47" s="21" t="n"/>
      <c r="H47" s="21">
        <f>IFERROR(INDEX('품목 목록'!$G$6:$G$80,MATCH(E47,'품목 목록'!$A$6:$A$80,0)),"")</f>
        <v/>
      </c>
      <c r="I47" s="21">
        <f>IF(OR(G47="",H47=""),"",G47*H47)</f>
        <v/>
      </c>
      <c r="J47" s="21">
        <f>IF(I47="","",I47*0.1)</f>
        <v/>
      </c>
      <c r="K47" s="21">
        <f>IF(I47="","",I47+J47)</f>
        <v/>
      </c>
      <c r="L47" s="28" t="n"/>
      <c r="M47" s="28" t="n"/>
      <c r="N47" s="20" t="n"/>
      <c r="O47" s="20" t="n"/>
      <c r="P47" s="20" t="n"/>
    </row>
    <row r="48">
      <c r="A48" s="20" t="n"/>
      <c r="B48" s="28" t="n"/>
      <c r="C48" s="20" t="n"/>
      <c r="D48" s="20">
        <f>IFERROR(INDEX('공급처 목록'!$B$6:$B$60,MATCH(C48,'공급처 목록'!$A$6:$A$60,0)),"")</f>
        <v/>
      </c>
      <c r="E48" s="20" t="n"/>
      <c r="F48" s="20">
        <f>IFERROR(INDEX('품목 목록'!$B$6:$B$80,MATCH(E48,'품목 목록'!$A$6:$A$80,0)),"")</f>
        <v/>
      </c>
      <c r="G48" s="21" t="n"/>
      <c r="H48" s="21">
        <f>IFERROR(INDEX('품목 목록'!$G$6:$G$80,MATCH(E48,'품목 목록'!$A$6:$A$80,0)),"")</f>
        <v/>
      </c>
      <c r="I48" s="21">
        <f>IF(OR(G48="",H48=""),"",G48*H48)</f>
        <v/>
      </c>
      <c r="J48" s="21">
        <f>IF(I48="","",I48*0.1)</f>
        <v/>
      </c>
      <c r="K48" s="21">
        <f>IF(I48="","",I48+J48)</f>
        <v/>
      </c>
      <c r="L48" s="28" t="n"/>
      <c r="M48" s="28" t="n"/>
      <c r="N48" s="20" t="n"/>
      <c r="O48" s="20" t="n"/>
      <c r="P48" s="20" t="n"/>
    </row>
    <row r="49">
      <c r="A49" s="20" t="n"/>
      <c r="B49" s="28" t="n"/>
      <c r="C49" s="20" t="n"/>
      <c r="D49" s="20">
        <f>IFERROR(INDEX('공급처 목록'!$B$6:$B$60,MATCH(C49,'공급처 목록'!$A$6:$A$60,0)),"")</f>
        <v/>
      </c>
      <c r="E49" s="20" t="n"/>
      <c r="F49" s="20">
        <f>IFERROR(INDEX('품목 목록'!$B$6:$B$80,MATCH(E49,'품목 목록'!$A$6:$A$80,0)),"")</f>
        <v/>
      </c>
      <c r="G49" s="21" t="n"/>
      <c r="H49" s="21">
        <f>IFERROR(INDEX('품목 목록'!$G$6:$G$80,MATCH(E49,'품목 목록'!$A$6:$A$80,0)),"")</f>
        <v/>
      </c>
      <c r="I49" s="21">
        <f>IF(OR(G49="",H49=""),"",G49*H49)</f>
        <v/>
      </c>
      <c r="J49" s="21">
        <f>IF(I49="","",I49*0.1)</f>
        <v/>
      </c>
      <c r="K49" s="21">
        <f>IF(I49="","",I49+J49)</f>
        <v/>
      </c>
      <c r="L49" s="28" t="n"/>
      <c r="M49" s="28" t="n"/>
      <c r="N49" s="20" t="n"/>
      <c r="O49" s="20" t="n"/>
      <c r="P49" s="20" t="n"/>
    </row>
    <row r="50">
      <c r="A50" s="20" t="n"/>
      <c r="B50" s="28" t="n"/>
      <c r="C50" s="20" t="n"/>
      <c r="D50" s="20">
        <f>IFERROR(INDEX('공급처 목록'!$B$6:$B$60,MATCH(C50,'공급처 목록'!$A$6:$A$60,0)),"")</f>
        <v/>
      </c>
      <c r="E50" s="20" t="n"/>
      <c r="F50" s="20">
        <f>IFERROR(INDEX('품목 목록'!$B$6:$B$80,MATCH(E50,'품목 목록'!$A$6:$A$80,0)),"")</f>
        <v/>
      </c>
      <c r="G50" s="21" t="n"/>
      <c r="H50" s="21">
        <f>IFERROR(INDEX('품목 목록'!$G$6:$G$80,MATCH(E50,'품목 목록'!$A$6:$A$80,0)),"")</f>
        <v/>
      </c>
      <c r="I50" s="21">
        <f>IF(OR(G50="",H50=""),"",G50*H50)</f>
        <v/>
      </c>
      <c r="J50" s="21">
        <f>IF(I50="","",I50*0.1)</f>
        <v/>
      </c>
      <c r="K50" s="21">
        <f>IF(I50="","",I50+J50)</f>
        <v/>
      </c>
      <c r="L50" s="28" t="n"/>
      <c r="M50" s="28" t="n"/>
      <c r="N50" s="20" t="n"/>
      <c r="O50" s="20" t="n"/>
      <c r="P50" s="20" t="n"/>
    </row>
    <row r="51">
      <c r="A51" s="20" t="n"/>
      <c r="B51" s="28" t="n"/>
      <c r="C51" s="20" t="n"/>
      <c r="D51" s="20">
        <f>IFERROR(INDEX('공급처 목록'!$B$6:$B$60,MATCH(C51,'공급처 목록'!$A$6:$A$60,0)),"")</f>
        <v/>
      </c>
      <c r="E51" s="20" t="n"/>
      <c r="F51" s="20">
        <f>IFERROR(INDEX('품목 목록'!$B$6:$B$80,MATCH(E51,'품목 목록'!$A$6:$A$80,0)),"")</f>
        <v/>
      </c>
      <c r="G51" s="21" t="n"/>
      <c r="H51" s="21">
        <f>IFERROR(INDEX('품목 목록'!$G$6:$G$80,MATCH(E51,'품목 목록'!$A$6:$A$80,0)),"")</f>
        <v/>
      </c>
      <c r="I51" s="21">
        <f>IF(OR(G51="",H51=""),"",G51*H51)</f>
        <v/>
      </c>
      <c r="J51" s="21">
        <f>IF(I51="","",I51*0.1)</f>
        <v/>
      </c>
      <c r="K51" s="21">
        <f>IF(I51="","",I51+J51)</f>
        <v/>
      </c>
      <c r="L51" s="28" t="n"/>
      <c r="M51" s="28" t="n"/>
      <c r="N51" s="20" t="n"/>
      <c r="O51" s="20" t="n"/>
      <c r="P51" s="20" t="n"/>
    </row>
    <row r="52">
      <c r="A52" s="20" t="n"/>
      <c r="B52" s="28" t="n"/>
      <c r="C52" s="20" t="n"/>
      <c r="D52" s="20">
        <f>IFERROR(INDEX('공급처 목록'!$B$6:$B$60,MATCH(C52,'공급처 목록'!$A$6:$A$60,0)),"")</f>
        <v/>
      </c>
      <c r="E52" s="20" t="n"/>
      <c r="F52" s="20">
        <f>IFERROR(INDEX('품목 목록'!$B$6:$B$80,MATCH(E52,'품목 목록'!$A$6:$A$80,0)),"")</f>
        <v/>
      </c>
      <c r="G52" s="21" t="n"/>
      <c r="H52" s="21">
        <f>IFERROR(INDEX('품목 목록'!$G$6:$G$80,MATCH(E52,'품목 목록'!$A$6:$A$80,0)),"")</f>
        <v/>
      </c>
      <c r="I52" s="21">
        <f>IF(OR(G52="",H52=""),"",G52*H52)</f>
        <v/>
      </c>
      <c r="J52" s="21">
        <f>IF(I52="","",I52*0.1)</f>
        <v/>
      </c>
      <c r="K52" s="21">
        <f>IF(I52="","",I52+J52)</f>
        <v/>
      </c>
      <c r="L52" s="28" t="n"/>
      <c r="M52" s="28" t="n"/>
      <c r="N52" s="20" t="n"/>
      <c r="O52" s="20" t="n"/>
      <c r="P52" s="20" t="n"/>
    </row>
    <row r="53">
      <c r="A53" s="20" t="n"/>
      <c r="B53" s="28" t="n"/>
      <c r="C53" s="20" t="n"/>
      <c r="D53" s="20">
        <f>IFERROR(INDEX('공급처 목록'!$B$6:$B$60,MATCH(C53,'공급처 목록'!$A$6:$A$60,0)),"")</f>
        <v/>
      </c>
      <c r="E53" s="20" t="n"/>
      <c r="F53" s="20">
        <f>IFERROR(INDEX('품목 목록'!$B$6:$B$80,MATCH(E53,'품목 목록'!$A$6:$A$80,0)),"")</f>
        <v/>
      </c>
      <c r="G53" s="21" t="n"/>
      <c r="H53" s="21">
        <f>IFERROR(INDEX('품목 목록'!$G$6:$G$80,MATCH(E53,'품목 목록'!$A$6:$A$80,0)),"")</f>
        <v/>
      </c>
      <c r="I53" s="21">
        <f>IF(OR(G53="",H53=""),"",G53*H53)</f>
        <v/>
      </c>
      <c r="J53" s="21">
        <f>IF(I53="","",I53*0.1)</f>
        <v/>
      </c>
      <c r="K53" s="21">
        <f>IF(I53="","",I53+J53)</f>
        <v/>
      </c>
      <c r="L53" s="28" t="n"/>
      <c r="M53" s="28" t="n"/>
      <c r="N53" s="20" t="n"/>
      <c r="O53" s="20" t="n"/>
      <c r="P53" s="20" t="n"/>
    </row>
    <row r="54">
      <c r="A54" s="20" t="n"/>
      <c r="B54" s="28" t="n"/>
      <c r="C54" s="20" t="n"/>
      <c r="D54" s="20">
        <f>IFERROR(INDEX('공급처 목록'!$B$6:$B$60,MATCH(C54,'공급처 목록'!$A$6:$A$60,0)),"")</f>
        <v/>
      </c>
      <c r="E54" s="20" t="n"/>
      <c r="F54" s="20">
        <f>IFERROR(INDEX('품목 목록'!$B$6:$B$80,MATCH(E54,'품목 목록'!$A$6:$A$80,0)),"")</f>
        <v/>
      </c>
      <c r="G54" s="21" t="n"/>
      <c r="H54" s="21">
        <f>IFERROR(INDEX('품목 목록'!$G$6:$G$80,MATCH(E54,'품목 목록'!$A$6:$A$80,0)),"")</f>
        <v/>
      </c>
      <c r="I54" s="21">
        <f>IF(OR(G54="",H54=""),"",G54*H54)</f>
        <v/>
      </c>
      <c r="J54" s="21">
        <f>IF(I54="","",I54*0.1)</f>
        <v/>
      </c>
      <c r="K54" s="21">
        <f>IF(I54="","",I54+J54)</f>
        <v/>
      </c>
      <c r="L54" s="28" t="n"/>
      <c r="M54" s="28" t="n"/>
      <c r="N54" s="20" t="n"/>
      <c r="O54" s="20" t="n"/>
      <c r="P54" s="20" t="n"/>
    </row>
    <row r="55">
      <c r="A55" s="20" t="n"/>
      <c r="B55" s="28" t="n"/>
      <c r="C55" s="20" t="n"/>
      <c r="D55" s="20">
        <f>IFERROR(INDEX('공급처 목록'!$B$6:$B$60,MATCH(C55,'공급처 목록'!$A$6:$A$60,0)),"")</f>
        <v/>
      </c>
      <c r="E55" s="20" t="n"/>
      <c r="F55" s="20">
        <f>IFERROR(INDEX('품목 목록'!$B$6:$B$80,MATCH(E55,'품목 목록'!$A$6:$A$80,0)),"")</f>
        <v/>
      </c>
      <c r="G55" s="21" t="n"/>
      <c r="H55" s="21">
        <f>IFERROR(INDEX('품목 목록'!$G$6:$G$80,MATCH(E55,'품목 목록'!$A$6:$A$80,0)),"")</f>
        <v/>
      </c>
      <c r="I55" s="21">
        <f>IF(OR(G55="",H55=""),"",G55*H55)</f>
        <v/>
      </c>
      <c r="J55" s="21">
        <f>IF(I55="","",I55*0.1)</f>
        <v/>
      </c>
      <c r="K55" s="21">
        <f>IF(I55="","",I55+J55)</f>
        <v/>
      </c>
      <c r="L55" s="28" t="n"/>
      <c r="M55" s="28" t="n"/>
      <c r="N55" s="20" t="n"/>
      <c r="O55" s="20" t="n"/>
      <c r="P55" s="20" t="n"/>
    </row>
    <row r="56">
      <c r="A56" s="20" t="n"/>
      <c r="B56" s="28" t="n"/>
      <c r="C56" s="20" t="n"/>
      <c r="D56" s="20">
        <f>IFERROR(INDEX('공급처 목록'!$B$6:$B$60,MATCH(C56,'공급처 목록'!$A$6:$A$60,0)),"")</f>
        <v/>
      </c>
      <c r="E56" s="20" t="n"/>
      <c r="F56" s="20">
        <f>IFERROR(INDEX('품목 목록'!$B$6:$B$80,MATCH(E56,'품목 목록'!$A$6:$A$80,0)),"")</f>
        <v/>
      </c>
      <c r="G56" s="21" t="n"/>
      <c r="H56" s="21">
        <f>IFERROR(INDEX('품목 목록'!$G$6:$G$80,MATCH(E56,'품목 목록'!$A$6:$A$80,0)),"")</f>
        <v/>
      </c>
      <c r="I56" s="21">
        <f>IF(OR(G56="",H56=""),"",G56*H56)</f>
        <v/>
      </c>
      <c r="J56" s="21">
        <f>IF(I56="","",I56*0.1)</f>
        <v/>
      </c>
      <c r="K56" s="21">
        <f>IF(I56="","",I56+J56)</f>
        <v/>
      </c>
      <c r="L56" s="28" t="n"/>
      <c r="M56" s="28" t="n"/>
      <c r="N56" s="20" t="n"/>
      <c r="O56" s="20" t="n"/>
      <c r="P56" s="20" t="n"/>
    </row>
    <row r="57">
      <c r="A57" s="20" t="n"/>
      <c r="B57" s="28" t="n"/>
      <c r="C57" s="20" t="n"/>
      <c r="D57" s="20">
        <f>IFERROR(INDEX('공급처 목록'!$B$6:$B$60,MATCH(C57,'공급처 목록'!$A$6:$A$60,0)),"")</f>
        <v/>
      </c>
      <c r="E57" s="20" t="n"/>
      <c r="F57" s="20">
        <f>IFERROR(INDEX('품목 목록'!$B$6:$B$80,MATCH(E57,'품목 목록'!$A$6:$A$80,0)),"")</f>
        <v/>
      </c>
      <c r="G57" s="21" t="n"/>
      <c r="H57" s="21">
        <f>IFERROR(INDEX('품목 목록'!$G$6:$G$80,MATCH(E57,'품목 목록'!$A$6:$A$80,0)),"")</f>
        <v/>
      </c>
      <c r="I57" s="21">
        <f>IF(OR(G57="",H57=""),"",G57*H57)</f>
        <v/>
      </c>
      <c r="J57" s="21">
        <f>IF(I57="","",I57*0.1)</f>
        <v/>
      </c>
      <c r="K57" s="21">
        <f>IF(I57="","",I57+J57)</f>
        <v/>
      </c>
      <c r="L57" s="28" t="n"/>
      <c r="M57" s="28" t="n"/>
      <c r="N57" s="20" t="n"/>
      <c r="O57" s="20" t="n"/>
      <c r="P57" s="20" t="n"/>
    </row>
    <row r="58">
      <c r="A58" s="20" t="n"/>
      <c r="B58" s="28" t="n"/>
      <c r="C58" s="20" t="n"/>
      <c r="D58" s="20">
        <f>IFERROR(INDEX('공급처 목록'!$B$6:$B$60,MATCH(C58,'공급처 목록'!$A$6:$A$60,0)),"")</f>
        <v/>
      </c>
      <c r="E58" s="20" t="n"/>
      <c r="F58" s="20">
        <f>IFERROR(INDEX('품목 목록'!$B$6:$B$80,MATCH(E58,'품목 목록'!$A$6:$A$80,0)),"")</f>
        <v/>
      </c>
      <c r="G58" s="21" t="n"/>
      <c r="H58" s="21">
        <f>IFERROR(INDEX('품목 목록'!$G$6:$G$80,MATCH(E58,'품목 목록'!$A$6:$A$80,0)),"")</f>
        <v/>
      </c>
      <c r="I58" s="21">
        <f>IF(OR(G58="",H58=""),"",G58*H58)</f>
        <v/>
      </c>
      <c r="J58" s="21">
        <f>IF(I58="","",I58*0.1)</f>
        <v/>
      </c>
      <c r="K58" s="21">
        <f>IF(I58="","",I58+J58)</f>
        <v/>
      </c>
      <c r="L58" s="28" t="n"/>
      <c r="M58" s="28" t="n"/>
      <c r="N58" s="20" t="n"/>
      <c r="O58" s="20" t="n"/>
      <c r="P58" s="20" t="n"/>
    </row>
    <row r="59">
      <c r="A59" s="20" t="n"/>
      <c r="B59" s="28" t="n"/>
      <c r="C59" s="20" t="n"/>
      <c r="D59" s="20">
        <f>IFERROR(INDEX('공급처 목록'!$B$6:$B$60,MATCH(C59,'공급처 목록'!$A$6:$A$60,0)),"")</f>
        <v/>
      </c>
      <c r="E59" s="20" t="n"/>
      <c r="F59" s="20">
        <f>IFERROR(INDEX('품목 목록'!$B$6:$B$80,MATCH(E59,'품목 목록'!$A$6:$A$80,0)),"")</f>
        <v/>
      </c>
      <c r="G59" s="21" t="n"/>
      <c r="H59" s="21">
        <f>IFERROR(INDEX('품목 목록'!$G$6:$G$80,MATCH(E59,'품목 목록'!$A$6:$A$80,0)),"")</f>
        <v/>
      </c>
      <c r="I59" s="21">
        <f>IF(OR(G59="",H59=""),"",G59*H59)</f>
        <v/>
      </c>
      <c r="J59" s="21">
        <f>IF(I59="","",I59*0.1)</f>
        <v/>
      </c>
      <c r="K59" s="21">
        <f>IF(I59="","",I59+J59)</f>
        <v/>
      </c>
      <c r="L59" s="28" t="n"/>
      <c r="M59" s="28" t="n"/>
      <c r="N59" s="20" t="n"/>
      <c r="O59" s="20" t="n"/>
      <c r="P59" s="20" t="n"/>
    </row>
    <row r="60">
      <c r="A60" s="20" t="n"/>
      <c r="B60" s="28" t="n"/>
      <c r="C60" s="20" t="n"/>
      <c r="D60" s="20">
        <f>IFERROR(INDEX('공급처 목록'!$B$6:$B$60,MATCH(C60,'공급처 목록'!$A$6:$A$60,0)),"")</f>
        <v/>
      </c>
      <c r="E60" s="20" t="n"/>
      <c r="F60" s="20">
        <f>IFERROR(INDEX('품목 목록'!$B$6:$B$80,MATCH(E60,'품목 목록'!$A$6:$A$80,0)),"")</f>
        <v/>
      </c>
      <c r="G60" s="21" t="n"/>
      <c r="H60" s="21">
        <f>IFERROR(INDEX('품목 목록'!$G$6:$G$80,MATCH(E60,'품목 목록'!$A$6:$A$80,0)),"")</f>
        <v/>
      </c>
      <c r="I60" s="21">
        <f>IF(OR(G60="",H60=""),"",G60*H60)</f>
        <v/>
      </c>
      <c r="J60" s="21">
        <f>IF(I60="","",I60*0.1)</f>
        <v/>
      </c>
      <c r="K60" s="21">
        <f>IF(I60="","",I60+J60)</f>
        <v/>
      </c>
      <c r="L60" s="28" t="n"/>
      <c r="M60" s="28" t="n"/>
      <c r="N60" s="20" t="n"/>
      <c r="O60" s="20" t="n"/>
      <c r="P60" s="20" t="n"/>
    </row>
    <row r="61">
      <c r="A61" s="20" t="n"/>
      <c r="B61" s="28" t="n"/>
      <c r="C61" s="20" t="n"/>
      <c r="D61" s="20">
        <f>IFERROR(INDEX('공급처 목록'!$B$6:$B$60,MATCH(C61,'공급처 목록'!$A$6:$A$60,0)),"")</f>
        <v/>
      </c>
      <c r="E61" s="20" t="n"/>
      <c r="F61" s="20">
        <f>IFERROR(INDEX('품목 목록'!$B$6:$B$80,MATCH(E61,'품목 목록'!$A$6:$A$80,0)),"")</f>
        <v/>
      </c>
      <c r="G61" s="21" t="n"/>
      <c r="H61" s="21">
        <f>IFERROR(INDEX('품목 목록'!$G$6:$G$80,MATCH(E61,'품목 목록'!$A$6:$A$80,0)),"")</f>
        <v/>
      </c>
      <c r="I61" s="21">
        <f>IF(OR(G61="",H61=""),"",G61*H61)</f>
        <v/>
      </c>
      <c r="J61" s="21">
        <f>IF(I61="","",I61*0.1)</f>
        <v/>
      </c>
      <c r="K61" s="21">
        <f>IF(I61="","",I61+J61)</f>
        <v/>
      </c>
      <c r="L61" s="28" t="n"/>
      <c r="M61" s="28" t="n"/>
      <c r="N61" s="20" t="n"/>
      <c r="O61" s="20" t="n"/>
      <c r="P61" s="20" t="n"/>
    </row>
    <row r="62">
      <c r="A62" s="20" t="n"/>
      <c r="B62" s="28" t="n"/>
      <c r="C62" s="20" t="n"/>
      <c r="D62" s="20">
        <f>IFERROR(INDEX('공급처 목록'!$B$6:$B$60,MATCH(C62,'공급처 목록'!$A$6:$A$60,0)),"")</f>
        <v/>
      </c>
      <c r="E62" s="20" t="n"/>
      <c r="F62" s="20">
        <f>IFERROR(INDEX('품목 목록'!$B$6:$B$80,MATCH(E62,'품목 목록'!$A$6:$A$80,0)),"")</f>
        <v/>
      </c>
      <c r="G62" s="21" t="n"/>
      <c r="H62" s="21">
        <f>IFERROR(INDEX('품목 목록'!$G$6:$G$80,MATCH(E62,'품목 목록'!$A$6:$A$80,0)),"")</f>
        <v/>
      </c>
      <c r="I62" s="21">
        <f>IF(OR(G62="",H62=""),"",G62*H62)</f>
        <v/>
      </c>
      <c r="J62" s="21">
        <f>IF(I62="","",I62*0.1)</f>
        <v/>
      </c>
      <c r="K62" s="21">
        <f>IF(I62="","",I62+J62)</f>
        <v/>
      </c>
      <c r="L62" s="28" t="n"/>
      <c r="M62" s="28" t="n"/>
      <c r="N62" s="20" t="n"/>
      <c r="O62" s="20" t="n"/>
      <c r="P62" s="20" t="n"/>
    </row>
    <row r="63">
      <c r="A63" s="20" t="n"/>
      <c r="B63" s="28" t="n"/>
      <c r="C63" s="20" t="n"/>
      <c r="D63" s="20">
        <f>IFERROR(INDEX('공급처 목록'!$B$6:$B$60,MATCH(C63,'공급처 목록'!$A$6:$A$60,0)),"")</f>
        <v/>
      </c>
      <c r="E63" s="20" t="n"/>
      <c r="F63" s="20">
        <f>IFERROR(INDEX('품목 목록'!$B$6:$B$80,MATCH(E63,'품목 목록'!$A$6:$A$80,0)),"")</f>
        <v/>
      </c>
      <c r="G63" s="21" t="n"/>
      <c r="H63" s="21">
        <f>IFERROR(INDEX('품목 목록'!$G$6:$G$80,MATCH(E63,'품목 목록'!$A$6:$A$80,0)),"")</f>
        <v/>
      </c>
      <c r="I63" s="21">
        <f>IF(OR(G63="",H63=""),"",G63*H63)</f>
        <v/>
      </c>
      <c r="J63" s="21">
        <f>IF(I63="","",I63*0.1)</f>
        <v/>
      </c>
      <c r="K63" s="21">
        <f>IF(I63="","",I63+J63)</f>
        <v/>
      </c>
      <c r="L63" s="28" t="n"/>
      <c r="M63" s="28" t="n"/>
      <c r="N63" s="20" t="n"/>
      <c r="O63" s="20" t="n"/>
      <c r="P63" s="20" t="n"/>
    </row>
    <row r="64">
      <c r="A64" s="20" t="n"/>
      <c r="B64" s="28" t="n"/>
      <c r="C64" s="20" t="n"/>
      <c r="D64" s="20">
        <f>IFERROR(INDEX('공급처 목록'!$B$6:$B$60,MATCH(C64,'공급처 목록'!$A$6:$A$60,0)),"")</f>
        <v/>
      </c>
      <c r="E64" s="20" t="n"/>
      <c r="F64" s="20">
        <f>IFERROR(INDEX('품목 목록'!$B$6:$B$80,MATCH(E64,'품목 목록'!$A$6:$A$80,0)),"")</f>
        <v/>
      </c>
      <c r="G64" s="21" t="n"/>
      <c r="H64" s="21">
        <f>IFERROR(INDEX('품목 목록'!$G$6:$G$80,MATCH(E64,'품목 목록'!$A$6:$A$80,0)),"")</f>
        <v/>
      </c>
      <c r="I64" s="21">
        <f>IF(OR(G64="",H64=""),"",G64*H64)</f>
        <v/>
      </c>
      <c r="J64" s="21">
        <f>IF(I64="","",I64*0.1)</f>
        <v/>
      </c>
      <c r="K64" s="21">
        <f>IF(I64="","",I64+J64)</f>
        <v/>
      </c>
      <c r="L64" s="28" t="n"/>
      <c r="M64" s="28" t="n"/>
      <c r="N64" s="20" t="n"/>
      <c r="O64" s="20" t="n"/>
      <c r="P64" s="20" t="n"/>
    </row>
    <row r="65">
      <c r="A65" s="20" t="n"/>
      <c r="B65" s="28" t="n"/>
      <c r="C65" s="20" t="n"/>
      <c r="D65" s="20">
        <f>IFERROR(INDEX('공급처 목록'!$B$6:$B$60,MATCH(C65,'공급처 목록'!$A$6:$A$60,0)),"")</f>
        <v/>
      </c>
      <c r="E65" s="20" t="n"/>
      <c r="F65" s="20">
        <f>IFERROR(INDEX('품목 목록'!$B$6:$B$80,MATCH(E65,'품목 목록'!$A$6:$A$80,0)),"")</f>
        <v/>
      </c>
      <c r="G65" s="21" t="n"/>
      <c r="H65" s="21">
        <f>IFERROR(INDEX('품목 목록'!$G$6:$G$80,MATCH(E65,'품목 목록'!$A$6:$A$80,0)),"")</f>
        <v/>
      </c>
      <c r="I65" s="21">
        <f>IF(OR(G65="",H65=""),"",G65*H65)</f>
        <v/>
      </c>
      <c r="J65" s="21">
        <f>IF(I65="","",I65*0.1)</f>
        <v/>
      </c>
      <c r="K65" s="21">
        <f>IF(I65="","",I65+J65)</f>
        <v/>
      </c>
      <c r="L65" s="28" t="n"/>
      <c r="M65" s="28" t="n"/>
      <c r="N65" s="20" t="n"/>
      <c r="O65" s="20" t="n"/>
      <c r="P65" s="20" t="n"/>
    </row>
    <row r="66">
      <c r="A66" s="20" t="n"/>
      <c r="B66" s="28" t="n"/>
      <c r="C66" s="20" t="n"/>
      <c r="D66" s="20">
        <f>IFERROR(INDEX('공급처 목록'!$B$6:$B$60,MATCH(C66,'공급처 목록'!$A$6:$A$60,0)),"")</f>
        <v/>
      </c>
      <c r="E66" s="20" t="n"/>
      <c r="F66" s="20">
        <f>IFERROR(INDEX('품목 목록'!$B$6:$B$80,MATCH(E66,'품목 목록'!$A$6:$A$80,0)),"")</f>
        <v/>
      </c>
      <c r="G66" s="21" t="n"/>
      <c r="H66" s="21">
        <f>IFERROR(INDEX('품목 목록'!$G$6:$G$80,MATCH(E66,'품목 목록'!$A$6:$A$80,0)),"")</f>
        <v/>
      </c>
      <c r="I66" s="21">
        <f>IF(OR(G66="",H66=""),"",G66*H66)</f>
        <v/>
      </c>
      <c r="J66" s="21">
        <f>IF(I66="","",I66*0.1)</f>
        <v/>
      </c>
      <c r="K66" s="21">
        <f>IF(I66="","",I66+J66)</f>
        <v/>
      </c>
      <c r="L66" s="28" t="n"/>
      <c r="M66" s="28" t="n"/>
      <c r="N66" s="20" t="n"/>
      <c r="O66" s="20" t="n"/>
      <c r="P66" s="20" t="n"/>
    </row>
    <row r="67">
      <c r="A67" s="20" t="n"/>
      <c r="B67" s="28" t="n"/>
      <c r="C67" s="20" t="n"/>
      <c r="D67" s="20">
        <f>IFERROR(INDEX('공급처 목록'!$B$6:$B$60,MATCH(C67,'공급처 목록'!$A$6:$A$60,0)),"")</f>
        <v/>
      </c>
      <c r="E67" s="20" t="n"/>
      <c r="F67" s="20">
        <f>IFERROR(INDEX('품목 목록'!$B$6:$B$80,MATCH(E67,'품목 목록'!$A$6:$A$80,0)),"")</f>
        <v/>
      </c>
      <c r="G67" s="21" t="n"/>
      <c r="H67" s="21">
        <f>IFERROR(INDEX('품목 목록'!$G$6:$G$80,MATCH(E67,'품목 목록'!$A$6:$A$80,0)),"")</f>
        <v/>
      </c>
      <c r="I67" s="21">
        <f>IF(OR(G67="",H67=""),"",G67*H67)</f>
        <v/>
      </c>
      <c r="J67" s="21">
        <f>IF(I67="","",I67*0.1)</f>
        <v/>
      </c>
      <c r="K67" s="21">
        <f>IF(I67="","",I67+J67)</f>
        <v/>
      </c>
      <c r="L67" s="28" t="n"/>
      <c r="M67" s="28" t="n"/>
      <c r="N67" s="20" t="n"/>
      <c r="O67" s="20" t="n"/>
      <c r="P67" s="20" t="n"/>
    </row>
    <row r="68">
      <c r="A68" s="20" t="n"/>
      <c r="B68" s="28" t="n"/>
      <c r="C68" s="20" t="n"/>
      <c r="D68" s="20">
        <f>IFERROR(INDEX('공급처 목록'!$B$6:$B$60,MATCH(C68,'공급처 목록'!$A$6:$A$60,0)),"")</f>
        <v/>
      </c>
      <c r="E68" s="20" t="n"/>
      <c r="F68" s="20">
        <f>IFERROR(INDEX('품목 목록'!$B$6:$B$80,MATCH(E68,'품목 목록'!$A$6:$A$80,0)),"")</f>
        <v/>
      </c>
      <c r="G68" s="21" t="n"/>
      <c r="H68" s="21">
        <f>IFERROR(INDEX('품목 목록'!$G$6:$G$80,MATCH(E68,'품목 목록'!$A$6:$A$80,0)),"")</f>
        <v/>
      </c>
      <c r="I68" s="21">
        <f>IF(OR(G68="",H68=""),"",G68*H68)</f>
        <v/>
      </c>
      <c r="J68" s="21">
        <f>IF(I68="","",I68*0.1)</f>
        <v/>
      </c>
      <c r="K68" s="21">
        <f>IF(I68="","",I68+J68)</f>
        <v/>
      </c>
      <c r="L68" s="28" t="n"/>
      <c r="M68" s="28" t="n"/>
      <c r="N68" s="20" t="n"/>
      <c r="O68" s="20" t="n"/>
      <c r="P68" s="20" t="n"/>
    </row>
    <row r="69">
      <c r="A69" s="20" t="n"/>
      <c r="B69" s="28" t="n"/>
      <c r="C69" s="20" t="n"/>
      <c r="D69" s="20">
        <f>IFERROR(INDEX('공급처 목록'!$B$6:$B$60,MATCH(C69,'공급처 목록'!$A$6:$A$60,0)),"")</f>
        <v/>
      </c>
      <c r="E69" s="20" t="n"/>
      <c r="F69" s="20">
        <f>IFERROR(INDEX('품목 목록'!$B$6:$B$80,MATCH(E69,'품목 목록'!$A$6:$A$80,0)),"")</f>
        <v/>
      </c>
      <c r="G69" s="21" t="n"/>
      <c r="H69" s="21">
        <f>IFERROR(INDEX('품목 목록'!$G$6:$G$80,MATCH(E69,'품목 목록'!$A$6:$A$80,0)),"")</f>
        <v/>
      </c>
      <c r="I69" s="21">
        <f>IF(OR(G69="",H69=""),"",G69*H69)</f>
        <v/>
      </c>
      <c r="J69" s="21">
        <f>IF(I69="","",I69*0.1)</f>
        <v/>
      </c>
      <c r="K69" s="21">
        <f>IF(I69="","",I69+J69)</f>
        <v/>
      </c>
      <c r="L69" s="28" t="n"/>
      <c r="M69" s="28" t="n"/>
      <c r="N69" s="20" t="n"/>
      <c r="O69" s="20" t="n"/>
      <c r="P69" s="20" t="n"/>
    </row>
    <row r="70">
      <c r="A70" s="20" t="n"/>
      <c r="B70" s="28" t="n"/>
      <c r="C70" s="20" t="n"/>
      <c r="D70" s="20">
        <f>IFERROR(INDEX('공급처 목록'!$B$6:$B$60,MATCH(C70,'공급처 목록'!$A$6:$A$60,0)),"")</f>
        <v/>
      </c>
      <c r="E70" s="20" t="n"/>
      <c r="F70" s="20">
        <f>IFERROR(INDEX('품목 목록'!$B$6:$B$80,MATCH(E70,'품목 목록'!$A$6:$A$80,0)),"")</f>
        <v/>
      </c>
      <c r="G70" s="21" t="n"/>
      <c r="H70" s="21">
        <f>IFERROR(INDEX('품목 목록'!$G$6:$G$80,MATCH(E70,'품목 목록'!$A$6:$A$80,0)),"")</f>
        <v/>
      </c>
      <c r="I70" s="21">
        <f>IF(OR(G70="",H70=""),"",G70*H70)</f>
        <v/>
      </c>
      <c r="J70" s="21">
        <f>IF(I70="","",I70*0.1)</f>
        <v/>
      </c>
      <c r="K70" s="21">
        <f>IF(I70="","",I70+J70)</f>
        <v/>
      </c>
      <c r="L70" s="28" t="n"/>
      <c r="M70" s="28" t="n"/>
      <c r="N70" s="20" t="n"/>
      <c r="O70" s="20" t="n"/>
      <c r="P70" s="20" t="n"/>
    </row>
    <row r="71">
      <c r="A71" s="20" t="n"/>
      <c r="B71" s="28" t="n"/>
      <c r="C71" s="20" t="n"/>
      <c r="D71" s="20">
        <f>IFERROR(INDEX('공급처 목록'!$B$6:$B$60,MATCH(C71,'공급처 목록'!$A$6:$A$60,0)),"")</f>
        <v/>
      </c>
      <c r="E71" s="20" t="n"/>
      <c r="F71" s="20">
        <f>IFERROR(INDEX('품목 목록'!$B$6:$B$80,MATCH(E71,'품목 목록'!$A$6:$A$80,0)),"")</f>
        <v/>
      </c>
      <c r="G71" s="21" t="n"/>
      <c r="H71" s="21">
        <f>IFERROR(INDEX('품목 목록'!$G$6:$G$80,MATCH(E71,'품목 목록'!$A$6:$A$80,0)),"")</f>
        <v/>
      </c>
      <c r="I71" s="21">
        <f>IF(OR(G71="",H71=""),"",G71*H71)</f>
        <v/>
      </c>
      <c r="J71" s="21">
        <f>IF(I71="","",I71*0.1)</f>
        <v/>
      </c>
      <c r="K71" s="21">
        <f>IF(I71="","",I71+J71)</f>
        <v/>
      </c>
      <c r="L71" s="28" t="n"/>
      <c r="M71" s="28" t="n"/>
      <c r="N71" s="20" t="n"/>
      <c r="O71" s="20" t="n"/>
      <c r="P71" s="20" t="n"/>
    </row>
    <row r="72">
      <c r="A72" s="20" t="n"/>
      <c r="B72" s="28" t="n"/>
      <c r="C72" s="20" t="n"/>
      <c r="D72" s="20">
        <f>IFERROR(INDEX('공급처 목록'!$B$6:$B$60,MATCH(C72,'공급처 목록'!$A$6:$A$60,0)),"")</f>
        <v/>
      </c>
      <c r="E72" s="20" t="n"/>
      <c r="F72" s="20">
        <f>IFERROR(INDEX('품목 목록'!$B$6:$B$80,MATCH(E72,'품목 목록'!$A$6:$A$80,0)),"")</f>
        <v/>
      </c>
      <c r="G72" s="21" t="n"/>
      <c r="H72" s="21">
        <f>IFERROR(INDEX('품목 목록'!$G$6:$G$80,MATCH(E72,'품목 목록'!$A$6:$A$80,0)),"")</f>
        <v/>
      </c>
      <c r="I72" s="21">
        <f>IF(OR(G72="",H72=""),"",G72*H72)</f>
        <v/>
      </c>
      <c r="J72" s="21">
        <f>IF(I72="","",I72*0.1)</f>
        <v/>
      </c>
      <c r="K72" s="21">
        <f>IF(I72="","",I72+J72)</f>
        <v/>
      </c>
      <c r="L72" s="28" t="n"/>
      <c r="M72" s="28" t="n"/>
      <c r="N72" s="20" t="n"/>
      <c r="O72" s="20" t="n"/>
      <c r="P72" s="20" t="n"/>
    </row>
    <row r="73">
      <c r="A73" s="20" t="n"/>
      <c r="B73" s="28" t="n"/>
      <c r="C73" s="20" t="n"/>
      <c r="D73" s="20">
        <f>IFERROR(INDEX('공급처 목록'!$B$6:$B$60,MATCH(C73,'공급처 목록'!$A$6:$A$60,0)),"")</f>
        <v/>
      </c>
      <c r="E73" s="20" t="n"/>
      <c r="F73" s="20">
        <f>IFERROR(INDEX('품목 목록'!$B$6:$B$80,MATCH(E73,'품목 목록'!$A$6:$A$80,0)),"")</f>
        <v/>
      </c>
      <c r="G73" s="21" t="n"/>
      <c r="H73" s="21">
        <f>IFERROR(INDEX('품목 목록'!$G$6:$G$80,MATCH(E73,'품목 목록'!$A$6:$A$80,0)),"")</f>
        <v/>
      </c>
      <c r="I73" s="21">
        <f>IF(OR(G73="",H73=""),"",G73*H73)</f>
        <v/>
      </c>
      <c r="J73" s="21">
        <f>IF(I73="","",I73*0.1)</f>
        <v/>
      </c>
      <c r="K73" s="21">
        <f>IF(I73="","",I73+J73)</f>
        <v/>
      </c>
      <c r="L73" s="28" t="n"/>
      <c r="M73" s="28" t="n"/>
      <c r="N73" s="20" t="n"/>
      <c r="O73" s="20" t="n"/>
      <c r="P73" s="20" t="n"/>
    </row>
    <row r="74">
      <c r="A74" s="20" t="n"/>
      <c r="B74" s="28" t="n"/>
      <c r="C74" s="20" t="n"/>
      <c r="D74" s="20">
        <f>IFERROR(INDEX('공급처 목록'!$B$6:$B$60,MATCH(C74,'공급처 목록'!$A$6:$A$60,0)),"")</f>
        <v/>
      </c>
      <c r="E74" s="20" t="n"/>
      <c r="F74" s="20">
        <f>IFERROR(INDEX('품목 목록'!$B$6:$B$80,MATCH(E74,'품목 목록'!$A$6:$A$80,0)),"")</f>
        <v/>
      </c>
      <c r="G74" s="21" t="n"/>
      <c r="H74" s="21">
        <f>IFERROR(INDEX('품목 목록'!$G$6:$G$80,MATCH(E74,'품목 목록'!$A$6:$A$80,0)),"")</f>
        <v/>
      </c>
      <c r="I74" s="21">
        <f>IF(OR(G74="",H74=""),"",G74*H74)</f>
        <v/>
      </c>
      <c r="J74" s="21">
        <f>IF(I74="","",I74*0.1)</f>
        <v/>
      </c>
      <c r="K74" s="21">
        <f>IF(I74="","",I74+J74)</f>
        <v/>
      </c>
      <c r="L74" s="28" t="n"/>
      <c r="M74" s="28" t="n"/>
      <c r="N74" s="20" t="n"/>
      <c r="O74" s="20" t="n"/>
      <c r="P74" s="20" t="n"/>
    </row>
    <row r="75">
      <c r="A75" s="20" t="n"/>
      <c r="B75" s="28" t="n"/>
      <c r="C75" s="20" t="n"/>
      <c r="D75" s="20">
        <f>IFERROR(INDEX('공급처 목록'!$B$6:$B$60,MATCH(C75,'공급처 목록'!$A$6:$A$60,0)),"")</f>
        <v/>
      </c>
      <c r="E75" s="20" t="n"/>
      <c r="F75" s="20">
        <f>IFERROR(INDEX('품목 목록'!$B$6:$B$80,MATCH(E75,'품목 목록'!$A$6:$A$80,0)),"")</f>
        <v/>
      </c>
      <c r="G75" s="21" t="n"/>
      <c r="H75" s="21">
        <f>IFERROR(INDEX('품목 목록'!$G$6:$G$80,MATCH(E75,'품목 목록'!$A$6:$A$80,0)),"")</f>
        <v/>
      </c>
      <c r="I75" s="21">
        <f>IF(OR(G75="",H75=""),"",G75*H75)</f>
        <v/>
      </c>
      <c r="J75" s="21">
        <f>IF(I75="","",I75*0.1)</f>
        <v/>
      </c>
      <c r="K75" s="21">
        <f>IF(I75="","",I75+J75)</f>
        <v/>
      </c>
      <c r="L75" s="28" t="n"/>
      <c r="M75" s="28" t="n"/>
      <c r="N75" s="20" t="n"/>
      <c r="O75" s="20" t="n"/>
      <c r="P75" s="20" t="n"/>
    </row>
    <row r="76">
      <c r="A76" s="20" t="n"/>
      <c r="B76" s="28" t="n"/>
      <c r="C76" s="20" t="n"/>
      <c r="D76" s="20">
        <f>IFERROR(INDEX('공급처 목록'!$B$6:$B$60,MATCH(C76,'공급처 목록'!$A$6:$A$60,0)),"")</f>
        <v/>
      </c>
      <c r="E76" s="20" t="n"/>
      <c r="F76" s="20">
        <f>IFERROR(INDEX('품목 목록'!$B$6:$B$80,MATCH(E76,'품목 목록'!$A$6:$A$80,0)),"")</f>
        <v/>
      </c>
      <c r="G76" s="21" t="n"/>
      <c r="H76" s="21">
        <f>IFERROR(INDEX('품목 목록'!$G$6:$G$80,MATCH(E76,'품목 목록'!$A$6:$A$80,0)),"")</f>
        <v/>
      </c>
      <c r="I76" s="21">
        <f>IF(OR(G76="",H76=""),"",G76*H76)</f>
        <v/>
      </c>
      <c r="J76" s="21">
        <f>IF(I76="","",I76*0.1)</f>
        <v/>
      </c>
      <c r="K76" s="21">
        <f>IF(I76="","",I76+J76)</f>
        <v/>
      </c>
      <c r="L76" s="28" t="n"/>
      <c r="M76" s="28" t="n"/>
      <c r="N76" s="20" t="n"/>
      <c r="O76" s="20" t="n"/>
      <c r="P76" s="20" t="n"/>
    </row>
    <row r="77">
      <c r="A77" s="20" t="n"/>
      <c r="B77" s="28" t="n"/>
      <c r="C77" s="20" t="n"/>
      <c r="D77" s="20">
        <f>IFERROR(INDEX('공급처 목록'!$B$6:$B$60,MATCH(C77,'공급처 목록'!$A$6:$A$60,0)),"")</f>
        <v/>
      </c>
      <c r="E77" s="20" t="n"/>
      <c r="F77" s="20">
        <f>IFERROR(INDEX('품목 목록'!$B$6:$B$80,MATCH(E77,'품목 목록'!$A$6:$A$80,0)),"")</f>
        <v/>
      </c>
      <c r="G77" s="21" t="n"/>
      <c r="H77" s="21">
        <f>IFERROR(INDEX('품목 목록'!$G$6:$G$80,MATCH(E77,'품목 목록'!$A$6:$A$80,0)),"")</f>
        <v/>
      </c>
      <c r="I77" s="21">
        <f>IF(OR(G77="",H77=""),"",G77*H77)</f>
        <v/>
      </c>
      <c r="J77" s="21">
        <f>IF(I77="","",I77*0.1)</f>
        <v/>
      </c>
      <c r="K77" s="21">
        <f>IF(I77="","",I77+J77)</f>
        <v/>
      </c>
      <c r="L77" s="28" t="n"/>
      <c r="M77" s="28" t="n"/>
      <c r="N77" s="20" t="n"/>
      <c r="O77" s="20" t="n"/>
      <c r="P77" s="20" t="n"/>
    </row>
    <row r="78">
      <c r="A78" s="20" t="n"/>
      <c r="B78" s="28" t="n"/>
      <c r="C78" s="20" t="n"/>
      <c r="D78" s="20">
        <f>IFERROR(INDEX('공급처 목록'!$B$6:$B$60,MATCH(C78,'공급처 목록'!$A$6:$A$60,0)),"")</f>
        <v/>
      </c>
      <c r="E78" s="20" t="n"/>
      <c r="F78" s="20">
        <f>IFERROR(INDEX('품목 목록'!$B$6:$B$80,MATCH(E78,'품목 목록'!$A$6:$A$80,0)),"")</f>
        <v/>
      </c>
      <c r="G78" s="21" t="n"/>
      <c r="H78" s="21">
        <f>IFERROR(INDEX('품목 목록'!$G$6:$G$80,MATCH(E78,'품목 목록'!$A$6:$A$80,0)),"")</f>
        <v/>
      </c>
      <c r="I78" s="21">
        <f>IF(OR(G78="",H78=""),"",G78*H78)</f>
        <v/>
      </c>
      <c r="J78" s="21">
        <f>IF(I78="","",I78*0.1)</f>
        <v/>
      </c>
      <c r="K78" s="21">
        <f>IF(I78="","",I78+J78)</f>
        <v/>
      </c>
      <c r="L78" s="28" t="n"/>
      <c r="M78" s="28" t="n"/>
      <c r="N78" s="20" t="n"/>
      <c r="O78" s="20" t="n"/>
      <c r="P78" s="20" t="n"/>
    </row>
    <row r="79">
      <c r="A79" s="20" t="n"/>
      <c r="B79" s="28" t="n"/>
      <c r="C79" s="20" t="n"/>
      <c r="D79" s="20">
        <f>IFERROR(INDEX('공급처 목록'!$B$6:$B$60,MATCH(C79,'공급처 목록'!$A$6:$A$60,0)),"")</f>
        <v/>
      </c>
      <c r="E79" s="20" t="n"/>
      <c r="F79" s="20">
        <f>IFERROR(INDEX('품목 목록'!$B$6:$B$80,MATCH(E79,'품목 목록'!$A$6:$A$80,0)),"")</f>
        <v/>
      </c>
      <c r="G79" s="21" t="n"/>
      <c r="H79" s="21">
        <f>IFERROR(INDEX('품목 목록'!$G$6:$G$80,MATCH(E79,'품목 목록'!$A$6:$A$80,0)),"")</f>
        <v/>
      </c>
      <c r="I79" s="21">
        <f>IF(OR(G79="",H79=""),"",G79*H79)</f>
        <v/>
      </c>
      <c r="J79" s="21">
        <f>IF(I79="","",I79*0.1)</f>
        <v/>
      </c>
      <c r="K79" s="21">
        <f>IF(I79="","",I79+J79)</f>
        <v/>
      </c>
      <c r="L79" s="28" t="n"/>
      <c r="M79" s="28" t="n"/>
      <c r="N79" s="20" t="n"/>
      <c r="O79" s="20" t="n"/>
      <c r="P79" s="20" t="n"/>
    </row>
    <row r="80">
      <c r="A80" s="20" t="n"/>
      <c r="B80" s="28" t="n"/>
      <c r="C80" s="20" t="n"/>
      <c r="D80" s="20">
        <f>IFERROR(INDEX('공급처 목록'!$B$6:$B$60,MATCH(C80,'공급처 목록'!$A$6:$A$60,0)),"")</f>
        <v/>
      </c>
      <c r="E80" s="20" t="n"/>
      <c r="F80" s="20">
        <f>IFERROR(INDEX('품목 목록'!$B$6:$B$80,MATCH(E80,'품목 목록'!$A$6:$A$80,0)),"")</f>
        <v/>
      </c>
      <c r="G80" s="21" t="n"/>
      <c r="H80" s="21">
        <f>IFERROR(INDEX('품목 목록'!$G$6:$G$80,MATCH(E80,'품목 목록'!$A$6:$A$80,0)),"")</f>
        <v/>
      </c>
      <c r="I80" s="21">
        <f>IF(OR(G80="",H80=""),"",G80*H80)</f>
        <v/>
      </c>
      <c r="J80" s="21">
        <f>IF(I80="","",I80*0.1)</f>
        <v/>
      </c>
      <c r="K80" s="21">
        <f>IF(I80="","",I80+J80)</f>
        <v/>
      </c>
      <c r="L80" s="28" t="n"/>
      <c r="M80" s="28" t="n"/>
      <c r="N80" s="20" t="n"/>
      <c r="O80" s="20" t="n"/>
      <c r="P80" s="20" t="n"/>
    </row>
    <row r="81">
      <c r="A81" s="20" t="n"/>
      <c r="B81" s="28" t="n"/>
      <c r="C81" s="20" t="n"/>
      <c r="D81" s="20">
        <f>IFERROR(INDEX('공급처 목록'!$B$6:$B$60,MATCH(C81,'공급처 목록'!$A$6:$A$60,0)),"")</f>
        <v/>
      </c>
      <c r="E81" s="20" t="n"/>
      <c r="F81" s="20">
        <f>IFERROR(INDEX('품목 목록'!$B$6:$B$80,MATCH(E81,'품목 목록'!$A$6:$A$80,0)),"")</f>
        <v/>
      </c>
      <c r="G81" s="21" t="n"/>
      <c r="H81" s="21">
        <f>IFERROR(INDEX('품목 목록'!$G$6:$G$80,MATCH(E81,'품목 목록'!$A$6:$A$80,0)),"")</f>
        <v/>
      </c>
      <c r="I81" s="21">
        <f>IF(OR(G81="",H81=""),"",G81*H81)</f>
        <v/>
      </c>
      <c r="J81" s="21">
        <f>IF(I81="","",I81*0.1)</f>
        <v/>
      </c>
      <c r="K81" s="21">
        <f>IF(I81="","",I81+J81)</f>
        <v/>
      </c>
      <c r="L81" s="28" t="n"/>
      <c r="M81" s="28" t="n"/>
      <c r="N81" s="20" t="n"/>
      <c r="O81" s="20" t="n"/>
      <c r="P81" s="20" t="n"/>
    </row>
    <row r="82">
      <c r="A82" s="20" t="n"/>
      <c r="B82" s="28" t="n"/>
      <c r="C82" s="20" t="n"/>
      <c r="D82" s="20">
        <f>IFERROR(INDEX('공급처 목록'!$B$6:$B$60,MATCH(C82,'공급처 목록'!$A$6:$A$60,0)),"")</f>
        <v/>
      </c>
      <c r="E82" s="20" t="n"/>
      <c r="F82" s="20">
        <f>IFERROR(INDEX('품목 목록'!$B$6:$B$80,MATCH(E82,'품목 목록'!$A$6:$A$80,0)),"")</f>
        <v/>
      </c>
      <c r="G82" s="21" t="n"/>
      <c r="H82" s="21">
        <f>IFERROR(INDEX('품목 목록'!$G$6:$G$80,MATCH(E82,'품목 목록'!$A$6:$A$80,0)),"")</f>
        <v/>
      </c>
      <c r="I82" s="21">
        <f>IF(OR(G82="",H82=""),"",G82*H82)</f>
        <v/>
      </c>
      <c r="J82" s="21">
        <f>IF(I82="","",I82*0.1)</f>
        <v/>
      </c>
      <c r="K82" s="21">
        <f>IF(I82="","",I82+J82)</f>
        <v/>
      </c>
      <c r="L82" s="28" t="n"/>
      <c r="M82" s="28" t="n"/>
      <c r="N82" s="20" t="n"/>
      <c r="O82" s="20" t="n"/>
      <c r="P82" s="20" t="n"/>
    </row>
    <row r="83">
      <c r="A83" s="20" t="n"/>
      <c r="B83" s="28" t="n"/>
      <c r="C83" s="20" t="n"/>
      <c r="D83" s="20">
        <f>IFERROR(INDEX('공급처 목록'!$B$6:$B$60,MATCH(C83,'공급처 목록'!$A$6:$A$60,0)),"")</f>
        <v/>
      </c>
      <c r="E83" s="20" t="n"/>
      <c r="F83" s="20">
        <f>IFERROR(INDEX('품목 목록'!$B$6:$B$80,MATCH(E83,'품목 목록'!$A$6:$A$80,0)),"")</f>
        <v/>
      </c>
      <c r="G83" s="21" t="n"/>
      <c r="H83" s="21">
        <f>IFERROR(INDEX('품목 목록'!$G$6:$G$80,MATCH(E83,'품목 목록'!$A$6:$A$80,0)),"")</f>
        <v/>
      </c>
      <c r="I83" s="21">
        <f>IF(OR(G83="",H83=""),"",G83*H83)</f>
        <v/>
      </c>
      <c r="J83" s="21">
        <f>IF(I83="","",I83*0.1)</f>
        <v/>
      </c>
      <c r="K83" s="21">
        <f>IF(I83="","",I83+J83)</f>
        <v/>
      </c>
      <c r="L83" s="28" t="n"/>
      <c r="M83" s="28" t="n"/>
      <c r="N83" s="20" t="n"/>
      <c r="O83" s="20" t="n"/>
      <c r="P83" s="20" t="n"/>
    </row>
    <row r="84">
      <c r="A84" s="20" t="n"/>
      <c r="B84" s="28" t="n"/>
      <c r="C84" s="20" t="n"/>
      <c r="D84" s="20">
        <f>IFERROR(INDEX('공급처 목록'!$B$6:$B$60,MATCH(C84,'공급처 목록'!$A$6:$A$60,0)),"")</f>
        <v/>
      </c>
      <c r="E84" s="20" t="n"/>
      <c r="F84" s="20">
        <f>IFERROR(INDEX('품목 목록'!$B$6:$B$80,MATCH(E84,'품목 목록'!$A$6:$A$80,0)),"")</f>
        <v/>
      </c>
      <c r="G84" s="21" t="n"/>
      <c r="H84" s="21">
        <f>IFERROR(INDEX('품목 목록'!$G$6:$G$80,MATCH(E84,'품목 목록'!$A$6:$A$80,0)),"")</f>
        <v/>
      </c>
      <c r="I84" s="21">
        <f>IF(OR(G84="",H84=""),"",G84*H84)</f>
        <v/>
      </c>
      <c r="J84" s="21">
        <f>IF(I84="","",I84*0.1)</f>
        <v/>
      </c>
      <c r="K84" s="21">
        <f>IF(I84="","",I84+J84)</f>
        <v/>
      </c>
      <c r="L84" s="28" t="n"/>
      <c r="M84" s="28" t="n"/>
      <c r="N84" s="20" t="n"/>
      <c r="O84" s="20" t="n"/>
      <c r="P84" s="20" t="n"/>
    </row>
    <row r="85">
      <c r="A85" s="20" t="n"/>
      <c r="B85" s="28" t="n"/>
      <c r="C85" s="20" t="n"/>
      <c r="D85" s="20">
        <f>IFERROR(INDEX('공급처 목록'!$B$6:$B$60,MATCH(C85,'공급처 목록'!$A$6:$A$60,0)),"")</f>
        <v/>
      </c>
      <c r="E85" s="20" t="n"/>
      <c r="F85" s="20">
        <f>IFERROR(INDEX('품목 목록'!$B$6:$B$80,MATCH(E85,'품목 목록'!$A$6:$A$80,0)),"")</f>
        <v/>
      </c>
      <c r="G85" s="21" t="n"/>
      <c r="H85" s="21">
        <f>IFERROR(INDEX('품목 목록'!$G$6:$G$80,MATCH(E85,'품목 목록'!$A$6:$A$80,0)),"")</f>
        <v/>
      </c>
      <c r="I85" s="21">
        <f>IF(OR(G85="",H85=""),"",G85*H85)</f>
        <v/>
      </c>
      <c r="J85" s="21">
        <f>IF(I85="","",I85*0.1)</f>
        <v/>
      </c>
      <c r="K85" s="21">
        <f>IF(I85="","",I85+J85)</f>
        <v/>
      </c>
      <c r="L85" s="28" t="n"/>
      <c r="M85" s="28" t="n"/>
      <c r="N85" s="20" t="n"/>
      <c r="O85" s="20" t="n"/>
      <c r="P85" s="20" t="n"/>
    </row>
    <row r="86">
      <c r="A86" s="20" t="n"/>
      <c r="B86" s="28" t="n"/>
      <c r="C86" s="20" t="n"/>
      <c r="D86" s="20">
        <f>IFERROR(INDEX('공급처 목록'!$B$6:$B$60,MATCH(C86,'공급처 목록'!$A$6:$A$60,0)),"")</f>
        <v/>
      </c>
      <c r="E86" s="20" t="n"/>
      <c r="F86" s="20">
        <f>IFERROR(INDEX('품목 목록'!$B$6:$B$80,MATCH(E86,'품목 목록'!$A$6:$A$80,0)),"")</f>
        <v/>
      </c>
      <c r="G86" s="21" t="n"/>
      <c r="H86" s="21">
        <f>IFERROR(INDEX('품목 목록'!$G$6:$G$80,MATCH(E86,'품목 목록'!$A$6:$A$80,0)),"")</f>
        <v/>
      </c>
      <c r="I86" s="21">
        <f>IF(OR(G86="",H86=""),"",G86*H86)</f>
        <v/>
      </c>
      <c r="J86" s="21">
        <f>IF(I86="","",I86*0.1)</f>
        <v/>
      </c>
      <c r="K86" s="21">
        <f>IF(I86="","",I86+J86)</f>
        <v/>
      </c>
      <c r="L86" s="28" t="n"/>
      <c r="M86" s="28" t="n"/>
      <c r="N86" s="20" t="n"/>
      <c r="O86" s="20" t="n"/>
      <c r="P86" s="20" t="n"/>
    </row>
    <row r="87">
      <c r="A87" s="20" t="n"/>
      <c r="B87" s="28" t="n"/>
      <c r="C87" s="20" t="n"/>
      <c r="D87" s="20">
        <f>IFERROR(INDEX('공급처 목록'!$B$6:$B$60,MATCH(C87,'공급처 목록'!$A$6:$A$60,0)),"")</f>
        <v/>
      </c>
      <c r="E87" s="20" t="n"/>
      <c r="F87" s="20">
        <f>IFERROR(INDEX('품목 목록'!$B$6:$B$80,MATCH(E87,'품목 목록'!$A$6:$A$80,0)),"")</f>
        <v/>
      </c>
      <c r="G87" s="21" t="n"/>
      <c r="H87" s="21">
        <f>IFERROR(INDEX('품목 목록'!$G$6:$G$80,MATCH(E87,'품목 목록'!$A$6:$A$80,0)),"")</f>
        <v/>
      </c>
      <c r="I87" s="21">
        <f>IF(OR(G87="",H87=""),"",G87*H87)</f>
        <v/>
      </c>
      <c r="J87" s="21">
        <f>IF(I87="","",I87*0.1)</f>
        <v/>
      </c>
      <c r="K87" s="21">
        <f>IF(I87="","",I87+J87)</f>
        <v/>
      </c>
      <c r="L87" s="28" t="n"/>
      <c r="M87" s="28" t="n"/>
      <c r="N87" s="20" t="n"/>
      <c r="O87" s="20" t="n"/>
      <c r="P87" s="20" t="n"/>
    </row>
    <row r="88">
      <c r="A88" s="20" t="n"/>
      <c r="B88" s="28" t="n"/>
      <c r="C88" s="20" t="n"/>
      <c r="D88" s="20">
        <f>IFERROR(INDEX('공급처 목록'!$B$6:$B$60,MATCH(C88,'공급처 목록'!$A$6:$A$60,0)),"")</f>
        <v/>
      </c>
      <c r="E88" s="20" t="n"/>
      <c r="F88" s="20">
        <f>IFERROR(INDEX('품목 목록'!$B$6:$B$80,MATCH(E88,'품목 목록'!$A$6:$A$80,0)),"")</f>
        <v/>
      </c>
      <c r="G88" s="21" t="n"/>
      <c r="H88" s="21">
        <f>IFERROR(INDEX('품목 목록'!$G$6:$G$80,MATCH(E88,'품목 목록'!$A$6:$A$80,0)),"")</f>
        <v/>
      </c>
      <c r="I88" s="21">
        <f>IF(OR(G88="",H88=""),"",G88*H88)</f>
        <v/>
      </c>
      <c r="J88" s="21">
        <f>IF(I88="","",I88*0.1)</f>
        <v/>
      </c>
      <c r="K88" s="21">
        <f>IF(I88="","",I88+J88)</f>
        <v/>
      </c>
      <c r="L88" s="28" t="n"/>
      <c r="M88" s="28" t="n"/>
      <c r="N88" s="20" t="n"/>
      <c r="O88" s="20" t="n"/>
      <c r="P88" s="20" t="n"/>
    </row>
    <row r="89">
      <c r="A89" s="20" t="n"/>
      <c r="B89" s="28" t="n"/>
      <c r="C89" s="20" t="n"/>
      <c r="D89" s="20">
        <f>IFERROR(INDEX('공급처 목록'!$B$6:$B$60,MATCH(C89,'공급처 목록'!$A$6:$A$60,0)),"")</f>
        <v/>
      </c>
      <c r="E89" s="20" t="n"/>
      <c r="F89" s="20">
        <f>IFERROR(INDEX('품목 목록'!$B$6:$B$80,MATCH(E89,'품목 목록'!$A$6:$A$80,0)),"")</f>
        <v/>
      </c>
      <c r="G89" s="21" t="n"/>
      <c r="H89" s="21">
        <f>IFERROR(INDEX('품목 목록'!$G$6:$G$80,MATCH(E89,'품목 목록'!$A$6:$A$80,0)),"")</f>
        <v/>
      </c>
      <c r="I89" s="21">
        <f>IF(OR(G89="",H89=""),"",G89*H89)</f>
        <v/>
      </c>
      <c r="J89" s="21">
        <f>IF(I89="","",I89*0.1)</f>
        <v/>
      </c>
      <c r="K89" s="21">
        <f>IF(I89="","",I89+J89)</f>
        <v/>
      </c>
      <c r="L89" s="28" t="n"/>
      <c r="M89" s="28" t="n"/>
      <c r="N89" s="20" t="n"/>
      <c r="O89" s="20" t="n"/>
      <c r="P89" s="20" t="n"/>
    </row>
    <row r="90">
      <c r="A90" s="20" t="n"/>
      <c r="B90" s="28" t="n"/>
      <c r="C90" s="20" t="n"/>
      <c r="D90" s="20">
        <f>IFERROR(INDEX('공급처 목록'!$B$6:$B$60,MATCH(C90,'공급처 목록'!$A$6:$A$60,0)),"")</f>
        <v/>
      </c>
      <c r="E90" s="20" t="n"/>
      <c r="F90" s="20">
        <f>IFERROR(INDEX('품목 목록'!$B$6:$B$80,MATCH(E90,'품목 목록'!$A$6:$A$80,0)),"")</f>
        <v/>
      </c>
      <c r="G90" s="21" t="n"/>
      <c r="H90" s="21">
        <f>IFERROR(INDEX('품목 목록'!$G$6:$G$80,MATCH(E90,'품목 목록'!$A$6:$A$80,0)),"")</f>
        <v/>
      </c>
      <c r="I90" s="21">
        <f>IF(OR(G90="",H90=""),"",G90*H90)</f>
        <v/>
      </c>
      <c r="J90" s="21">
        <f>IF(I90="","",I90*0.1)</f>
        <v/>
      </c>
      <c r="K90" s="21">
        <f>IF(I90="","",I90+J90)</f>
        <v/>
      </c>
      <c r="L90" s="28" t="n"/>
      <c r="M90" s="28" t="n"/>
      <c r="N90" s="20" t="n"/>
      <c r="O90" s="20" t="n"/>
      <c r="P90" s="20" t="n"/>
    </row>
    <row r="91">
      <c r="A91" s="20" t="n"/>
      <c r="B91" s="28" t="n"/>
      <c r="C91" s="20" t="n"/>
      <c r="D91" s="20">
        <f>IFERROR(INDEX('공급처 목록'!$B$6:$B$60,MATCH(C91,'공급처 목록'!$A$6:$A$60,0)),"")</f>
        <v/>
      </c>
      <c r="E91" s="20" t="n"/>
      <c r="F91" s="20">
        <f>IFERROR(INDEX('품목 목록'!$B$6:$B$80,MATCH(E91,'품목 목록'!$A$6:$A$80,0)),"")</f>
        <v/>
      </c>
      <c r="G91" s="21" t="n"/>
      <c r="H91" s="21">
        <f>IFERROR(INDEX('품목 목록'!$G$6:$G$80,MATCH(E91,'품목 목록'!$A$6:$A$80,0)),"")</f>
        <v/>
      </c>
      <c r="I91" s="21">
        <f>IF(OR(G91="",H91=""),"",G91*H91)</f>
        <v/>
      </c>
      <c r="J91" s="21">
        <f>IF(I91="","",I91*0.1)</f>
        <v/>
      </c>
      <c r="K91" s="21">
        <f>IF(I91="","",I91+J91)</f>
        <v/>
      </c>
      <c r="L91" s="28" t="n"/>
      <c r="M91" s="28" t="n"/>
      <c r="N91" s="20" t="n"/>
      <c r="O91" s="20" t="n"/>
      <c r="P91" s="20" t="n"/>
    </row>
    <row r="92">
      <c r="A92" s="20" t="n"/>
      <c r="B92" s="28" t="n"/>
      <c r="C92" s="20" t="n"/>
      <c r="D92" s="20">
        <f>IFERROR(INDEX('공급처 목록'!$B$6:$B$60,MATCH(C92,'공급처 목록'!$A$6:$A$60,0)),"")</f>
        <v/>
      </c>
      <c r="E92" s="20" t="n"/>
      <c r="F92" s="20">
        <f>IFERROR(INDEX('품목 목록'!$B$6:$B$80,MATCH(E92,'품목 목록'!$A$6:$A$80,0)),"")</f>
        <v/>
      </c>
      <c r="G92" s="21" t="n"/>
      <c r="H92" s="21">
        <f>IFERROR(INDEX('품목 목록'!$G$6:$G$80,MATCH(E92,'품목 목록'!$A$6:$A$80,0)),"")</f>
        <v/>
      </c>
      <c r="I92" s="21">
        <f>IF(OR(G92="",H92=""),"",G92*H92)</f>
        <v/>
      </c>
      <c r="J92" s="21">
        <f>IF(I92="","",I92*0.1)</f>
        <v/>
      </c>
      <c r="K92" s="21">
        <f>IF(I92="","",I92+J92)</f>
        <v/>
      </c>
      <c r="L92" s="28" t="n"/>
      <c r="M92" s="28" t="n"/>
      <c r="N92" s="20" t="n"/>
      <c r="O92" s="20" t="n"/>
      <c r="P92" s="20" t="n"/>
    </row>
    <row r="93">
      <c r="A93" s="20" t="n"/>
      <c r="B93" s="28" t="n"/>
      <c r="C93" s="20" t="n"/>
      <c r="D93" s="20">
        <f>IFERROR(INDEX('공급처 목록'!$B$6:$B$60,MATCH(C93,'공급처 목록'!$A$6:$A$60,0)),"")</f>
        <v/>
      </c>
      <c r="E93" s="20" t="n"/>
      <c r="F93" s="20">
        <f>IFERROR(INDEX('품목 목록'!$B$6:$B$80,MATCH(E93,'품목 목록'!$A$6:$A$80,0)),"")</f>
        <v/>
      </c>
      <c r="G93" s="21" t="n"/>
      <c r="H93" s="21">
        <f>IFERROR(INDEX('품목 목록'!$G$6:$G$80,MATCH(E93,'품목 목록'!$A$6:$A$80,0)),"")</f>
        <v/>
      </c>
      <c r="I93" s="21">
        <f>IF(OR(G93="",H93=""),"",G93*H93)</f>
        <v/>
      </c>
      <c r="J93" s="21">
        <f>IF(I93="","",I93*0.1)</f>
        <v/>
      </c>
      <c r="K93" s="21">
        <f>IF(I93="","",I93+J93)</f>
        <v/>
      </c>
      <c r="L93" s="28" t="n"/>
      <c r="M93" s="28" t="n"/>
      <c r="N93" s="20" t="n"/>
      <c r="O93" s="20" t="n"/>
      <c r="P93" s="20" t="n"/>
    </row>
    <row r="94">
      <c r="A94" s="20" t="n"/>
      <c r="B94" s="28" t="n"/>
      <c r="C94" s="20" t="n"/>
      <c r="D94" s="20">
        <f>IFERROR(INDEX('공급처 목록'!$B$6:$B$60,MATCH(C94,'공급처 목록'!$A$6:$A$60,0)),"")</f>
        <v/>
      </c>
      <c r="E94" s="20" t="n"/>
      <c r="F94" s="20">
        <f>IFERROR(INDEX('품목 목록'!$B$6:$B$80,MATCH(E94,'품목 목록'!$A$6:$A$80,0)),"")</f>
        <v/>
      </c>
      <c r="G94" s="21" t="n"/>
      <c r="H94" s="21">
        <f>IFERROR(INDEX('품목 목록'!$G$6:$G$80,MATCH(E94,'품목 목록'!$A$6:$A$80,0)),"")</f>
        <v/>
      </c>
      <c r="I94" s="21">
        <f>IF(OR(G94="",H94=""),"",G94*H94)</f>
        <v/>
      </c>
      <c r="J94" s="21">
        <f>IF(I94="","",I94*0.1)</f>
        <v/>
      </c>
      <c r="K94" s="21">
        <f>IF(I94="","",I94+J94)</f>
        <v/>
      </c>
      <c r="L94" s="28" t="n"/>
      <c r="M94" s="28" t="n"/>
      <c r="N94" s="20" t="n"/>
      <c r="O94" s="20" t="n"/>
      <c r="P94" s="20" t="n"/>
    </row>
    <row r="95">
      <c r="A95" s="20" t="n"/>
      <c r="B95" s="28" t="n"/>
      <c r="C95" s="20" t="n"/>
      <c r="D95" s="20">
        <f>IFERROR(INDEX('공급처 목록'!$B$6:$B$60,MATCH(C95,'공급처 목록'!$A$6:$A$60,0)),"")</f>
        <v/>
      </c>
      <c r="E95" s="20" t="n"/>
      <c r="F95" s="20">
        <f>IFERROR(INDEX('품목 목록'!$B$6:$B$80,MATCH(E95,'품목 목록'!$A$6:$A$80,0)),"")</f>
        <v/>
      </c>
      <c r="G95" s="21" t="n"/>
      <c r="H95" s="21">
        <f>IFERROR(INDEX('품목 목록'!$G$6:$G$80,MATCH(E95,'품목 목록'!$A$6:$A$80,0)),"")</f>
        <v/>
      </c>
      <c r="I95" s="21">
        <f>IF(OR(G95="",H95=""),"",G95*H95)</f>
        <v/>
      </c>
      <c r="J95" s="21">
        <f>IF(I95="","",I95*0.1)</f>
        <v/>
      </c>
      <c r="K95" s="21">
        <f>IF(I95="","",I95+J95)</f>
        <v/>
      </c>
      <c r="L95" s="28" t="n"/>
      <c r="M95" s="28" t="n"/>
      <c r="N95" s="20" t="n"/>
      <c r="O95" s="20" t="n"/>
      <c r="P95" s="20" t="n"/>
    </row>
    <row r="96">
      <c r="A96" s="20" t="n"/>
      <c r="B96" s="28" t="n"/>
      <c r="C96" s="20" t="n"/>
      <c r="D96" s="20">
        <f>IFERROR(INDEX('공급처 목록'!$B$6:$B$60,MATCH(C96,'공급처 목록'!$A$6:$A$60,0)),"")</f>
        <v/>
      </c>
      <c r="E96" s="20" t="n"/>
      <c r="F96" s="20">
        <f>IFERROR(INDEX('품목 목록'!$B$6:$B$80,MATCH(E96,'품목 목록'!$A$6:$A$80,0)),"")</f>
        <v/>
      </c>
      <c r="G96" s="21" t="n"/>
      <c r="H96" s="21">
        <f>IFERROR(INDEX('품목 목록'!$G$6:$G$80,MATCH(E96,'품목 목록'!$A$6:$A$80,0)),"")</f>
        <v/>
      </c>
      <c r="I96" s="21">
        <f>IF(OR(G96="",H96=""),"",G96*H96)</f>
        <v/>
      </c>
      <c r="J96" s="21">
        <f>IF(I96="","",I96*0.1)</f>
        <v/>
      </c>
      <c r="K96" s="21">
        <f>IF(I96="","",I96+J96)</f>
        <v/>
      </c>
      <c r="L96" s="28" t="n"/>
      <c r="M96" s="28" t="n"/>
      <c r="N96" s="20" t="n"/>
      <c r="O96" s="20" t="n"/>
      <c r="P96" s="20" t="n"/>
    </row>
    <row r="97">
      <c r="A97" s="20" t="n"/>
      <c r="B97" s="28" t="n"/>
      <c r="C97" s="20" t="n"/>
      <c r="D97" s="20">
        <f>IFERROR(INDEX('공급처 목록'!$B$6:$B$60,MATCH(C97,'공급처 목록'!$A$6:$A$60,0)),"")</f>
        <v/>
      </c>
      <c r="E97" s="20" t="n"/>
      <c r="F97" s="20">
        <f>IFERROR(INDEX('품목 목록'!$B$6:$B$80,MATCH(E97,'품목 목록'!$A$6:$A$80,0)),"")</f>
        <v/>
      </c>
      <c r="G97" s="21" t="n"/>
      <c r="H97" s="21">
        <f>IFERROR(INDEX('품목 목록'!$G$6:$G$80,MATCH(E97,'품목 목록'!$A$6:$A$80,0)),"")</f>
        <v/>
      </c>
      <c r="I97" s="21">
        <f>IF(OR(G97="",H97=""),"",G97*H97)</f>
        <v/>
      </c>
      <c r="J97" s="21">
        <f>IF(I97="","",I97*0.1)</f>
        <v/>
      </c>
      <c r="K97" s="21">
        <f>IF(I97="","",I97+J97)</f>
        <v/>
      </c>
      <c r="L97" s="28" t="n"/>
      <c r="M97" s="28" t="n"/>
      <c r="N97" s="20" t="n"/>
      <c r="O97" s="20" t="n"/>
      <c r="P97" s="20" t="n"/>
    </row>
    <row r="98">
      <c r="A98" s="20" t="n"/>
      <c r="B98" s="28" t="n"/>
      <c r="C98" s="20" t="n"/>
      <c r="D98" s="20">
        <f>IFERROR(INDEX('공급처 목록'!$B$6:$B$60,MATCH(C98,'공급처 목록'!$A$6:$A$60,0)),"")</f>
        <v/>
      </c>
      <c r="E98" s="20" t="n"/>
      <c r="F98" s="20">
        <f>IFERROR(INDEX('품목 목록'!$B$6:$B$80,MATCH(E98,'품목 목록'!$A$6:$A$80,0)),"")</f>
        <v/>
      </c>
      <c r="G98" s="21" t="n"/>
      <c r="H98" s="21">
        <f>IFERROR(INDEX('품목 목록'!$G$6:$G$80,MATCH(E98,'품목 목록'!$A$6:$A$80,0)),"")</f>
        <v/>
      </c>
      <c r="I98" s="21">
        <f>IF(OR(G98="",H98=""),"",G98*H98)</f>
        <v/>
      </c>
      <c r="J98" s="21">
        <f>IF(I98="","",I98*0.1)</f>
        <v/>
      </c>
      <c r="K98" s="21">
        <f>IF(I98="","",I98+J98)</f>
        <v/>
      </c>
      <c r="L98" s="28" t="n"/>
      <c r="M98" s="28" t="n"/>
      <c r="N98" s="20" t="n"/>
      <c r="O98" s="20" t="n"/>
      <c r="P98" s="20" t="n"/>
    </row>
    <row r="99">
      <c r="A99" s="20" t="n"/>
      <c r="B99" s="28" t="n"/>
      <c r="C99" s="20" t="n"/>
      <c r="D99" s="20">
        <f>IFERROR(INDEX('공급처 목록'!$B$6:$B$60,MATCH(C99,'공급처 목록'!$A$6:$A$60,0)),"")</f>
        <v/>
      </c>
      <c r="E99" s="20" t="n"/>
      <c r="F99" s="20">
        <f>IFERROR(INDEX('품목 목록'!$B$6:$B$80,MATCH(E99,'품목 목록'!$A$6:$A$80,0)),"")</f>
        <v/>
      </c>
      <c r="G99" s="21" t="n"/>
      <c r="H99" s="21">
        <f>IFERROR(INDEX('품목 목록'!$G$6:$G$80,MATCH(E99,'품목 목록'!$A$6:$A$80,0)),"")</f>
        <v/>
      </c>
      <c r="I99" s="21">
        <f>IF(OR(G99="",H99=""),"",G99*H99)</f>
        <v/>
      </c>
      <c r="J99" s="21">
        <f>IF(I99="","",I99*0.1)</f>
        <v/>
      </c>
      <c r="K99" s="21">
        <f>IF(I99="","",I99+J99)</f>
        <v/>
      </c>
      <c r="L99" s="28" t="n"/>
      <c r="M99" s="28" t="n"/>
      <c r="N99" s="20" t="n"/>
      <c r="O99" s="20" t="n"/>
      <c r="P99" s="20" t="n"/>
    </row>
    <row r="100">
      <c r="A100" s="20" t="n"/>
      <c r="B100" s="28" t="n"/>
      <c r="C100" s="20" t="n"/>
      <c r="D100" s="20">
        <f>IFERROR(INDEX('공급처 목록'!$B$6:$B$60,MATCH(C100,'공급처 목록'!$A$6:$A$60,0)),"")</f>
        <v/>
      </c>
      <c r="E100" s="20" t="n"/>
      <c r="F100" s="20">
        <f>IFERROR(INDEX('품목 목록'!$B$6:$B$80,MATCH(E100,'품목 목록'!$A$6:$A$80,0)),"")</f>
        <v/>
      </c>
      <c r="G100" s="21" t="n"/>
      <c r="H100" s="21">
        <f>IFERROR(INDEX('품목 목록'!$G$6:$G$80,MATCH(E100,'품목 목록'!$A$6:$A$80,0)),"")</f>
        <v/>
      </c>
      <c r="I100" s="21">
        <f>IF(OR(G100="",H100=""),"",G100*H100)</f>
        <v/>
      </c>
      <c r="J100" s="21">
        <f>IF(I100="","",I100*0.1)</f>
        <v/>
      </c>
      <c r="K100" s="21">
        <f>IF(I100="","",I100+J100)</f>
        <v/>
      </c>
      <c r="L100" s="28" t="n"/>
      <c r="M100" s="28" t="n"/>
      <c r="N100" s="20" t="n"/>
      <c r="O100" s="20" t="n"/>
      <c r="P100" s="20" t="n"/>
    </row>
    <row r="101">
      <c r="A101" s="20" t="n"/>
      <c r="B101" s="28" t="n"/>
      <c r="C101" s="20" t="n"/>
      <c r="D101" s="20">
        <f>IFERROR(INDEX('공급처 목록'!$B$6:$B$60,MATCH(C101,'공급처 목록'!$A$6:$A$60,0)),"")</f>
        <v/>
      </c>
      <c r="E101" s="20" t="n"/>
      <c r="F101" s="20">
        <f>IFERROR(INDEX('품목 목록'!$B$6:$B$80,MATCH(E101,'품목 목록'!$A$6:$A$80,0)),"")</f>
        <v/>
      </c>
      <c r="G101" s="21" t="n"/>
      <c r="H101" s="21">
        <f>IFERROR(INDEX('품목 목록'!$G$6:$G$80,MATCH(E101,'품목 목록'!$A$6:$A$80,0)),"")</f>
        <v/>
      </c>
      <c r="I101" s="21">
        <f>IF(OR(G101="",H101=""),"",G101*H101)</f>
        <v/>
      </c>
      <c r="J101" s="21">
        <f>IF(I101="","",I101*0.1)</f>
        <v/>
      </c>
      <c r="K101" s="21">
        <f>IF(I101="","",I101+J101)</f>
        <v/>
      </c>
      <c r="L101" s="28" t="n"/>
      <c r="M101" s="28" t="n"/>
      <c r="N101" s="20" t="n"/>
      <c r="O101" s="20" t="n"/>
      <c r="P101" s="20" t="n"/>
    </row>
    <row r="102">
      <c r="A102" s="20" t="n"/>
      <c r="B102" s="28" t="n"/>
      <c r="C102" s="20" t="n"/>
      <c r="D102" s="20">
        <f>IFERROR(INDEX('공급처 목록'!$B$6:$B$60,MATCH(C102,'공급처 목록'!$A$6:$A$60,0)),"")</f>
        <v/>
      </c>
      <c r="E102" s="20" t="n"/>
      <c r="F102" s="20">
        <f>IFERROR(INDEX('품목 목록'!$B$6:$B$80,MATCH(E102,'품목 목록'!$A$6:$A$80,0)),"")</f>
        <v/>
      </c>
      <c r="G102" s="21" t="n"/>
      <c r="H102" s="21">
        <f>IFERROR(INDEX('품목 목록'!$G$6:$G$80,MATCH(E102,'품목 목록'!$A$6:$A$80,0)),"")</f>
        <v/>
      </c>
      <c r="I102" s="21">
        <f>IF(OR(G102="",H102=""),"",G102*H102)</f>
        <v/>
      </c>
      <c r="J102" s="21">
        <f>IF(I102="","",I102*0.1)</f>
        <v/>
      </c>
      <c r="K102" s="21">
        <f>IF(I102="","",I102+J102)</f>
        <v/>
      </c>
      <c r="L102" s="28" t="n"/>
      <c r="M102" s="28" t="n"/>
      <c r="N102" s="20" t="n"/>
      <c r="O102" s="20" t="n"/>
      <c r="P102" s="20" t="n"/>
    </row>
    <row r="103">
      <c r="A103" s="20" t="n"/>
      <c r="B103" s="28" t="n"/>
      <c r="C103" s="20" t="n"/>
      <c r="D103" s="20">
        <f>IFERROR(INDEX('공급처 목록'!$B$6:$B$60,MATCH(C103,'공급처 목록'!$A$6:$A$60,0)),"")</f>
        <v/>
      </c>
      <c r="E103" s="20" t="n"/>
      <c r="F103" s="20">
        <f>IFERROR(INDEX('품목 목록'!$B$6:$B$80,MATCH(E103,'품목 목록'!$A$6:$A$80,0)),"")</f>
        <v/>
      </c>
      <c r="G103" s="21" t="n"/>
      <c r="H103" s="21">
        <f>IFERROR(INDEX('품목 목록'!$G$6:$G$80,MATCH(E103,'품목 목록'!$A$6:$A$80,0)),"")</f>
        <v/>
      </c>
      <c r="I103" s="21">
        <f>IF(OR(G103="",H103=""),"",G103*H103)</f>
        <v/>
      </c>
      <c r="J103" s="21">
        <f>IF(I103="","",I103*0.1)</f>
        <v/>
      </c>
      <c r="K103" s="21">
        <f>IF(I103="","",I103+J103)</f>
        <v/>
      </c>
      <c r="L103" s="28" t="n"/>
      <c r="M103" s="28" t="n"/>
      <c r="N103" s="20" t="n"/>
      <c r="O103" s="20" t="n"/>
      <c r="P103" s="20" t="n"/>
    </row>
    <row r="104">
      <c r="A104" s="20" t="n"/>
      <c r="B104" s="28" t="n"/>
      <c r="C104" s="20" t="n"/>
      <c r="D104" s="20">
        <f>IFERROR(INDEX('공급처 목록'!$B$6:$B$60,MATCH(C104,'공급처 목록'!$A$6:$A$60,0)),"")</f>
        <v/>
      </c>
      <c r="E104" s="20" t="n"/>
      <c r="F104" s="20">
        <f>IFERROR(INDEX('품목 목록'!$B$6:$B$80,MATCH(E104,'품목 목록'!$A$6:$A$80,0)),"")</f>
        <v/>
      </c>
      <c r="G104" s="21" t="n"/>
      <c r="H104" s="21">
        <f>IFERROR(INDEX('품목 목록'!$G$6:$G$80,MATCH(E104,'품목 목록'!$A$6:$A$80,0)),"")</f>
        <v/>
      </c>
      <c r="I104" s="21">
        <f>IF(OR(G104="",H104=""),"",G104*H104)</f>
        <v/>
      </c>
      <c r="J104" s="21">
        <f>IF(I104="","",I104*0.1)</f>
        <v/>
      </c>
      <c r="K104" s="21">
        <f>IF(I104="","",I104+J104)</f>
        <v/>
      </c>
      <c r="L104" s="28" t="n"/>
      <c r="M104" s="28" t="n"/>
      <c r="N104" s="20" t="n"/>
      <c r="O104" s="20" t="n"/>
      <c r="P104" s="20" t="n"/>
    </row>
    <row r="105">
      <c r="A105" s="20" t="n"/>
      <c r="B105" s="28" t="n"/>
      <c r="C105" s="20" t="n"/>
      <c r="D105" s="20">
        <f>IFERROR(INDEX('공급처 목록'!$B$6:$B$60,MATCH(C105,'공급처 목록'!$A$6:$A$60,0)),"")</f>
        <v/>
      </c>
      <c r="E105" s="20" t="n"/>
      <c r="F105" s="20">
        <f>IFERROR(INDEX('품목 목록'!$B$6:$B$80,MATCH(E105,'품목 목록'!$A$6:$A$80,0)),"")</f>
        <v/>
      </c>
      <c r="G105" s="21" t="n"/>
      <c r="H105" s="21">
        <f>IFERROR(INDEX('품목 목록'!$G$6:$G$80,MATCH(E105,'품목 목록'!$A$6:$A$80,0)),"")</f>
        <v/>
      </c>
      <c r="I105" s="21">
        <f>IF(OR(G105="",H105=""),"",G105*H105)</f>
        <v/>
      </c>
      <c r="J105" s="21">
        <f>IF(I105="","",I105*0.1)</f>
        <v/>
      </c>
      <c r="K105" s="21">
        <f>IF(I105="","",I105+J105)</f>
        <v/>
      </c>
      <c r="L105" s="28" t="n"/>
      <c r="M105" s="28" t="n"/>
      <c r="N105" s="20" t="n"/>
      <c r="O105" s="20" t="n"/>
      <c r="P105" s="20" t="n"/>
    </row>
  </sheetData>
  <mergeCells count="3">
    <mergeCell ref="A1:N2"/>
    <mergeCell ref="A3:L3"/>
    <mergeCell ref="M3:N3"/>
  </mergeCells>
  <conditionalFormatting sqref="N6:N105">
    <cfRule type="expression" priority="1" dxfId="0">
      <formula>$N6="지연위험"</formula>
    </cfRule>
    <cfRule type="expression" priority="2" dxfId="1">
      <formula>$N6="입고완료"</formula>
    </cfRule>
  </conditionalFormatting>
  <dataValidations count="3">
    <dataValidation sqref="C6:C105" showDropDown="0" showInputMessage="0" showErrorMessage="0" allowBlank="1" errorTitle="입력값 확인" error="목록에서 값을 선택하거나 형식에 맞게 입력해 주세요." type="list">
      <formula1>='공급처 목록'!$A$6:$A$60</formula1>
    </dataValidation>
    <dataValidation sqref="E6:E105" showDropDown="0" showInputMessage="0" showErrorMessage="0" allowBlank="1" errorTitle="입력값 확인" error="목록에서 값을 선택하거나 형식에 맞게 입력해 주세요." type="list">
      <formula1>='품목 목록'!$A$6:$A$80</formula1>
    </dataValidation>
    <dataValidation sqref="N6:N105" showDropDown="0" showInputMessage="0" showErrorMessage="0" allowBlank="1" errorTitle="입력값 확인" error="목록에서 값을 선택하거나 형식에 맞게 입력해 주세요." type="list">
      <formula1>"작성중,승인대기,발주완료,부분입고,입고완료,지연위험,취소"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L8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13" customWidth="1" min="3" max="3"/>
    <col width="22" customWidth="1" min="4" max="4"/>
    <col width="10" customWidth="1" min="5" max="5"/>
    <col width="12" customWidth="1" min="6" max="6"/>
    <col width="10" customWidth="1" min="7" max="7"/>
    <col width="12" customWidth="1" min="8" max="8"/>
    <col width="10" customWidth="1" min="9" max="9"/>
    <col width="10" customWidth="1" min="10" max="10"/>
    <col width="18" customWidth="1" min="11" max="11"/>
    <col width="24" customWidth="1" min="12" max="12"/>
  </cols>
  <sheetData>
    <row r="1" ht="28" customHeight="1">
      <c r="A1" s="1" t="inlineStr">
        <is>
          <t>납기관리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6" customHeight="1">
      <c r="A3" s="3" t="inlineStr">
        <is>
          <t>입고 예정일과 상태를 기준으로 지연 위험을 확인합니다.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5" t="inlineStr">
        <is>
          <t>STACKCUBE TEMPLATE</t>
        </is>
      </c>
    </row>
    <row r="5">
      <c r="A5" s="29" t="inlineStr">
        <is>
          <t>발주번호</t>
        </is>
      </c>
      <c r="B5" s="29" t="inlineStr">
        <is>
          <t>공급처</t>
        </is>
      </c>
      <c r="C5" s="29" t="inlineStr">
        <is>
          <t>품목코드</t>
        </is>
      </c>
      <c r="D5" s="29" t="inlineStr">
        <is>
          <t>품목명</t>
        </is>
      </c>
      <c r="E5" s="29" t="inlineStr">
        <is>
          <t>수량</t>
        </is>
      </c>
      <c r="F5" s="29" t="inlineStr">
        <is>
          <t>입고예정일</t>
        </is>
      </c>
      <c r="G5" s="29" t="inlineStr">
        <is>
          <t>남은일수</t>
        </is>
      </c>
      <c r="H5" s="29" t="inlineStr">
        <is>
          <t>상태</t>
        </is>
      </c>
      <c r="I5" s="29" t="inlineStr">
        <is>
          <t>지연위험</t>
        </is>
      </c>
      <c r="J5" s="29" t="inlineStr">
        <is>
          <t>담당자</t>
        </is>
      </c>
      <c r="K5" s="29" t="inlineStr">
        <is>
          <t>다음액션</t>
        </is>
      </c>
      <c r="L5" s="29" t="inlineStr">
        <is>
          <t>메모</t>
        </is>
      </c>
    </row>
    <row r="6">
      <c r="A6" s="20">
        <f>IF(발주이력!A6="","",발주이력!A6)</f>
        <v/>
      </c>
      <c r="B6" s="20">
        <f>IF(A6="","",발주이력!D6)</f>
        <v/>
      </c>
      <c r="C6" s="20">
        <f>IF(A6="","",발주이력!E6)</f>
        <v/>
      </c>
      <c r="D6" s="20">
        <f>IF(A6="","",발주이력!F6)</f>
        <v/>
      </c>
      <c r="E6" s="20">
        <f>IF(A6="","",발주이력!G6)</f>
        <v/>
      </c>
      <c r="F6" s="28">
        <f>IF(A6="","",발주이력!M6)</f>
        <v/>
      </c>
      <c r="G6" s="20">
        <f>IF(F6="","",F6-TODAY())</f>
        <v/>
      </c>
      <c r="H6" s="20">
        <f>IF(A6="","",발주이력!N6)</f>
        <v/>
      </c>
      <c r="I6" s="20">
        <f>IF(A6="","",IF(AND(H6&lt;&gt;"입고완료",G6&lt;0),"지연",IF(AND(H6&lt;&gt;"입고완료",G6&lt;=2),"주의","정상")))</f>
        <v/>
      </c>
      <c r="J6" s="20">
        <f>IF(A6="","",발주이력!O6)</f>
        <v/>
      </c>
      <c r="K6" s="20" t="n"/>
      <c r="L6" s="20" t="n"/>
    </row>
    <row r="7">
      <c r="A7" s="20">
        <f>IF(발주이력!A7="","",발주이력!A7)</f>
        <v/>
      </c>
      <c r="B7" s="20">
        <f>IF(A7="","",발주이력!D7)</f>
        <v/>
      </c>
      <c r="C7" s="20">
        <f>IF(A7="","",발주이력!E7)</f>
        <v/>
      </c>
      <c r="D7" s="20">
        <f>IF(A7="","",발주이력!F7)</f>
        <v/>
      </c>
      <c r="E7" s="20">
        <f>IF(A7="","",발주이력!G7)</f>
        <v/>
      </c>
      <c r="F7" s="28">
        <f>IF(A7="","",발주이력!M7)</f>
        <v/>
      </c>
      <c r="G7" s="20">
        <f>IF(F7="","",F7-TODAY())</f>
        <v/>
      </c>
      <c r="H7" s="20">
        <f>IF(A7="","",발주이력!N7)</f>
        <v/>
      </c>
      <c r="I7" s="20">
        <f>IF(A7="","",IF(AND(H7&lt;&gt;"입고완료",G7&lt;0),"지연",IF(AND(H7&lt;&gt;"입고완료",G7&lt;=2),"주의","정상")))</f>
        <v/>
      </c>
      <c r="J7" s="20">
        <f>IF(A7="","",발주이력!O7)</f>
        <v/>
      </c>
      <c r="K7" s="20" t="n"/>
      <c r="L7" s="20" t="n"/>
    </row>
    <row r="8">
      <c r="A8" s="20">
        <f>IF(발주이력!A8="","",발주이력!A8)</f>
        <v/>
      </c>
      <c r="B8" s="20">
        <f>IF(A8="","",발주이력!D8)</f>
        <v/>
      </c>
      <c r="C8" s="20">
        <f>IF(A8="","",발주이력!E8)</f>
        <v/>
      </c>
      <c r="D8" s="20">
        <f>IF(A8="","",발주이력!F8)</f>
        <v/>
      </c>
      <c r="E8" s="20">
        <f>IF(A8="","",발주이력!G8)</f>
        <v/>
      </c>
      <c r="F8" s="28">
        <f>IF(A8="","",발주이력!M8)</f>
        <v/>
      </c>
      <c r="G8" s="20">
        <f>IF(F8="","",F8-TODAY())</f>
        <v/>
      </c>
      <c r="H8" s="20">
        <f>IF(A8="","",발주이력!N8)</f>
        <v/>
      </c>
      <c r="I8" s="20">
        <f>IF(A8="","",IF(AND(H8&lt;&gt;"입고완료",G8&lt;0),"지연",IF(AND(H8&lt;&gt;"입고완료",G8&lt;=2),"주의","정상")))</f>
        <v/>
      </c>
      <c r="J8" s="20">
        <f>IF(A8="","",발주이력!O8)</f>
        <v/>
      </c>
      <c r="K8" s="20" t="n"/>
      <c r="L8" s="20" t="n"/>
    </row>
    <row r="9">
      <c r="A9" s="20">
        <f>IF(발주이력!A9="","",발주이력!A9)</f>
        <v/>
      </c>
      <c r="B9" s="20">
        <f>IF(A9="","",발주이력!D9)</f>
        <v/>
      </c>
      <c r="C9" s="20">
        <f>IF(A9="","",발주이력!E9)</f>
        <v/>
      </c>
      <c r="D9" s="20">
        <f>IF(A9="","",발주이력!F9)</f>
        <v/>
      </c>
      <c r="E9" s="20">
        <f>IF(A9="","",발주이력!G9)</f>
        <v/>
      </c>
      <c r="F9" s="28">
        <f>IF(A9="","",발주이력!M9)</f>
        <v/>
      </c>
      <c r="G9" s="20">
        <f>IF(F9="","",F9-TODAY())</f>
        <v/>
      </c>
      <c r="H9" s="20">
        <f>IF(A9="","",발주이력!N9)</f>
        <v/>
      </c>
      <c r="I9" s="20">
        <f>IF(A9="","",IF(AND(H9&lt;&gt;"입고완료",G9&lt;0),"지연",IF(AND(H9&lt;&gt;"입고완료",G9&lt;=2),"주의","정상")))</f>
        <v/>
      </c>
      <c r="J9" s="20">
        <f>IF(A9="","",발주이력!O9)</f>
        <v/>
      </c>
      <c r="K9" s="20" t="n"/>
      <c r="L9" s="20" t="n"/>
    </row>
    <row r="10">
      <c r="A10" s="20">
        <f>IF(발주이력!A10="","",발주이력!A10)</f>
        <v/>
      </c>
      <c r="B10" s="20">
        <f>IF(A10="","",발주이력!D10)</f>
        <v/>
      </c>
      <c r="C10" s="20">
        <f>IF(A10="","",발주이력!E10)</f>
        <v/>
      </c>
      <c r="D10" s="20">
        <f>IF(A10="","",발주이력!F10)</f>
        <v/>
      </c>
      <c r="E10" s="20">
        <f>IF(A10="","",발주이력!G10)</f>
        <v/>
      </c>
      <c r="F10" s="28">
        <f>IF(A10="","",발주이력!M10)</f>
        <v/>
      </c>
      <c r="G10" s="20">
        <f>IF(F10="","",F10-TODAY())</f>
        <v/>
      </c>
      <c r="H10" s="20">
        <f>IF(A10="","",발주이력!N10)</f>
        <v/>
      </c>
      <c r="I10" s="20">
        <f>IF(A10="","",IF(AND(H10&lt;&gt;"입고완료",G10&lt;0),"지연",IF(AND(H10&lt;&gt;"입고완료",G10&lt;=2),"주의","정상")))</f>
        <v/>
      </c>
      <c r="J10" s="20">
        <f>IF(A10="","",발주이력!O10)</f>
        <v/>
      </c>
      <c r="K10" s="20" t="n"/>
      <c r="L10" s="20" t="n"/>
    </row>
    <row r="11">
      <c r="A11" s="20">
        <f>IF(발주이력!A11="","",발주이력!A11)</f>
        <v/>
      </c>
      <c r="B11" s="20">
        <f>IF(A11="","",발주이력!D11)</f>
        <v/>
      </c>
      <c r="C11" s="20">
        <f>IF(A11="","",발주이력!E11)</f>
        <v/>
      </c>
      <c r="D11" s="20">
        <f>IF(A11="","",발주이력!F11)</f>
        <v/>
      </c>
      <c r="E11" s="20">
        <f>IF(A11="","",발주이력!G11)</f>
        <v/>
      </c>
      <c r="F11" s="28">
        <f>IF(A11="","",발주이력!M11)</f>
        <v/>
      </c>
      <c r="G11" s="20">
        <f>IF(F11="","",F11-TODAY())</f>
        <v/>
      </c>
      <c r="H11" s="20">
        <f>IF(A11="","",발주이력!N11)</f>
        <v/>
      </c>
      <c r="I11" s="20">
        <f>IF(A11="","",IF(AND(H11&lt;&gt;"입고완료",G11&lt;0),"지연",IF(AND(H11&lt;&gt;"입고완료",G11&lt;=2),"주의","정상")))</f>
        <v/>
      </c>
      <c r="J11" s="20">
        <f>IF(A11="","",발주이력!O11)</f>
        <v/>
      </c>
      <c r="K11" s="20" t="n"/>
      <c r="L11" s="20" t="n"/>
    </row>
    <row r="12">
      <c r="A12" s="20">
        <f>IF(발주이력!A12="","",발주이력!A12)</f>
        <v/>
      </c>
      <c r="B12" s="20">
        <f>IF(A12="","",발주이력!D12)</f>
        <v/>
      </c>
      <c r="C12" s="20">
        <f>IF(A12="","",발주이력!E12)</f>
        <v/>
      </c>
      <c r="D12" s="20">
        <f>IF(A12="","",발주이력!F12)</f>
        <v/>
      </c>
      <c r="E12" s="20">
        <f>IF(A12="","",발주이력!G12)</f>
        <v/>
      </c>
      <c r="F12" s="28">
        <f>IF(A12="","",발주이력!M12)</f>
        <v/>
      </c>
      <c r="G12" s="20">
        <f>IF(F12="","",F12-TODAY())</f>
        <v/>
      </c>
      <c r="H12" s="20">
        <f>IF(A12="","",발주이력!N12)</f>
        <v/>
      </c>
      <c r="I12" s="20">
        <f>IF(A12="","",IF(AND(H12&lt;&gt;"입고완료",G12&lt;0),"지연",IF(AND(H12&lt;&gt;"입고완료",G12&lt;=2),"주의","정상")))</f>
        <v/>
      </c>
      <c r="J12" s="20">
        <f>IF(A12="","",발주이력!O12)</f>
        <v/>
      </c>
      <c r="K12" s="20" t="n"/>
      <c r="L12" s="20" t="n"/>
    </row>
    <row r="13">
      <c r="A13" s="20">
        <f>IF(발주이력!A13="","",발주이력!A13)</f>
        <v/>
      </c>
      <c r="B13" s="20">
        <f>IF(A13="","",발주이력!D13)</f>
        <v/>
      </c>
      <c r="C13" s="20">
        <f>IF(A13="","",발주이력!E13)</f>
        <v/>
      </c>
      <c r="D13" s="20">
        <f>IF(A13="","",발주이력!F13)</f>
        <v/>
      </c>
      <c r="E13" s="20">
        <f>IF(A13="","",발주이력!G13)</f>
        <v/>
      </c>
      <c r="F13" s="28">
        <f>IF(A13="","",발주이력!M13)</f>
        <v/>
      </c>
      <c r="G13" s="20">
        <f>IF(F13="","",F13-TODAY())</f>
        <v/>
      </c>
      <c r="H13" s="20">
        <f>IF(A13="","",발주이력!N13)</f>
        <v/>
      </c>
      <c r="I13" s="20">
        <f>IF(A13="","",IF(AND(H13&lt;&gt;"입고완료",G13&lt;0),"지연",IF(AND(H13&lt;&gt;"입고완료",G13&lt;=2),"주의","정상")))</f>
        <v/>
      </c>
      <c r="J13" s="20">
        <f>IF(A13="","",발주이력!O13)</f>
        <v/>
      </c>
      <c r="K13" s="20" t="n"/>
      <c r="L13" s="20" t="n"/>
    </row>
    <row r="14">
      <c r="A14" s="20">
        <f>IF(발주이력!A14="","",발주이력!A14)</f>
        <v/>
      </c>
      <c r="B14" s="20">
        <f>IF(A14="","",발주이력!D14)</f>
        <v/>
      </c>
      <c r="C14" s="20">
        <f>IF(A14="","",발주이력!E14)</f>
        <v/>
      </c>
      <c r="D14" s="20">
        <f>IF(A14="","",발주이력!F14)</f>
        <v/>
      </c>
      <c r="E14" s="20">
        <f>IF(A14="","",발주이력!G14)</f>
        <v/>
      </c>
      <c r="F14" s="28">
        <f>IF(A14="","",발주이력!M14)</f>
        <v/>
      </c>
      <c r="G14" s="20">
        <f>IF(F14="","",F14-TODAY())</f>
        <v/>
      </c>
      <c r="H14" s="20">
        <f>IF(A14="","",발주이력!N14)</f>
        <v/>
      </c>
      <c r="I14" s="20">
        <f>IF(A14="","",IF(AND(H14&lt;&gt;"입고완료",G14&lt;0),"지연",IF(AND(H14&lt;&gt;"입고완료",G14&lt;=2),"주의","정상")))</f>
        <v/>
      </c>
      <c r="J14" s="20">
        <f>IF(A14="","",발주이력!O14)</f>
        <v/>
      </c>
      <c r="K14" s="20" t="n"/>
      <c r="L14" s="20" t="n"/>
    </row>
    <row r="15">
      <c r="A15" s="20">
        <f>IF(발주이력!A15="","",발주이력!A15)</f>
        <v/>
      </c>
      <c r="B15" s="20">
        <f>IF(A15="","",발주이력!D15)</f>
        <v/>
      </c>
      <c r="C15" s="20">
        <f>IF(A15="","",발주이력!E15)</f>
        <v/>
      </c>
      <c r="D15" s="20">
        <f>IF(A15="","",발주이력!F15)</f>
        <v/>
      </c>
      <c r="E15" s="20">
        <f>IF(A15="","",발주이력!G15)</f>
        <v/>
      </c>
      <c r="F15" s="28">
        <f>IF(A15="","",발주이력!M15)</f>
        <v/>
      </c>
      <c r="G15" s="20">
        <f>IF(F15="","",F15-TODAY())</f>
        <v/>
      </c>
      <c r="H15" s="20">
        <f>IF(A15="","",발주이력!N15)</f>
        <v/>
      </c>
      <c r="I15" s="20">
        <f>IF(A15="","",IF(AND(H15&lt;&gt;"입고완료",G15&lt;0),"지연",IF(AND(H15&lt;&gt;"입고완료",G15&lt;=2),"주의","정상")))</f>
        <v/>
      </c>
      <c r="J15" s="20">
        <f>IF(A15="","",발주이력!O15)</f>
        <v/>
      </c>
      <c r="K15" s="20" t="n"/>
      <c r="L15" s="20" t="n"/>
    </row>
    <row r="16">
      <c r="A16" s="20">
        <f>IF(발주이력!A16="","",발주이력!A16)</f>
        <v/>
      </c>
      <c r="B16" s="20">
        <f>IF(A16="","",발주이력!D16)</f>
        <v/>
      </c>
      <c r="C16" s="20">
        <f>IF(A16="","",발주이력!E16)</f>
        <v/>
      </c>
      <c r="D16" s="20">
        <f>IF(A16="","",발주이력!F16)</f>
        <v/>
      </c>
      <c r="E16" s="20">
        <f>IF(A16="","",발주이력!G16)</f>
        <v/>
      </c>
      <c r="F16" s="28">
        <f>IF(A16="","",발주이력!M16)</f>
        <v/>
      </c>
      <c r="G16" s="20">
        <f>IF(F16="","",F16-TODAY())</f>
        <v/>
      </c>
      <c r="H16" s="20">
        <f>IF(A16="","",발주이력!N16)</f>
        <v/>
      </c>
      <c r="I16" s="20">
        <f>IF(A16="","",IF(AND(H16&lt;&gt;"입고완료",G16&lt;0),"지연",IF(AND(H16&lt;&gt;"입고완료",G16&lt;=2),"주의","정상")))</f>
        <v/>
      </c>
      <c r="J16" s="20">
        <f>IF(A16="","",발주이력!O16)</f>
        <v/>
      </c>
      <c r="K16" s="20" t="n"/>
      <c r="L16" s="20" t="n"/>
    </row>
    <row r="17">
      <c r="A17" s="20">
        <f>IF(발주이력!A17="","",발주이력!A17)</f>
        <v/>
      </c>
      <c r="B17" s="20">
        <f>IF(A17="","",발주이력!D17)</f>
        <v/>
      </c>
      <c r="C17" s="20">
        <f>IF(A17="","",발주이력!E17)</f>
        <v/>
      </c>
      <c r="D17" s="20">
        <f>IF(A17="","",발주이력!F17)</f>
        <v/>
      </c>
      <c r="E17" s="20">
        <f>IF(A17="","",발주이력!G17)</f>
        <v/>
      </c>
      <c r="F17" s="28">
        <f>IF(A17="","",발주이력!M17)</f>
        <v/>
      </c>
      <c r="G17" s="20">
        <f>IF(F17="","",F17-TODAY())</f>
        <v/>
      </c>
      <c r="H17" s="20">
        <f>IF(A17="","",발주이력!N17)</f>
        <v/>
      </c>
      <c r="I17" s="20">
        <f>IF(A17="","",IF(AND(H17&lt;&gt;"입고완료",G17&lt;0),"지연",IF(AND(H17&lt;&gt;"입고완료",G17&lt;=2),"주의","정상")))</f>
        <v/>
      </c>
      <c r="J17" s="20">
        <f>IF(A17="","",발주이력!O17)</f>
        <v/>
      </c>
      <c r="K17" s="20" t="n"/>
      <c r="L17" s="20" t="n"/>
    </row>
    <row r="18">
      <c r="A18" s="20">
        <f>IF(발주이력!A18="","",발주이력!A18)</f>
        <v/>
      </c>
      <c r="B18" s="20">
        <f>IF(A18="","",발주이력!D18)</f>
        <v/>
      </c>
      <c r="C18" s="20">
        <f>IF(A18="","",발주이력!E18)</f>
        <v/>
      </c>
      <c r="D18" s="20">
        <f>IF(A18="","",발주이력!F18)</f>
        <v/>
      </c>
      <c r="E18" s="20">
        <f>IF(A18="","",발주이력!G18)</f>
        <v/>
      </c>
      <c r="F18" s="28">
        <f>IF(A18="","",발주이력!M18)</f>
        <v/>
      </c>
      <c r="G18" s="20">
        <f>IF(F18="","",F18-TODAY())</f>
        <v/>
      </c>
      <c r="H18" s="20">
        <f>IF(A18="","",발주이력!N18)</f>
        <v/>
      </c>
      <c r="I18" s="20">
        <f>IF(A18="","",IF(AND(H18&lt;&gt;"입고완료",G18&lt;0),"지연",IF(AND(H18&lt;&gt;"입고완료",G18&lt;=2),"주의","정상")))</f>
        <v/>
      </c>
      <c r="J18" s="20">
        <f>IF(A18="","",발주이력!O18)</f>
        <v/>
      </c>
      <c r="K18" s="20" t="n"/>
      <c r="L18" s="20" t="n"/>
    </row>
    <row r="19">
      <c r="A19" s="20">
        <f>IF(발주이력!A19="","",발주이력!A19)</f>
        <v/>
      </c>
      <c r="B19" s="20">
        <f>IF(A19="","",발주이력!D19)</f>
        <v/>
      </c>
      <c r="C19" s="20">
        <f>IF(A19="","",발주이력!E19)</f>
        <v/>
      </c>
      <c r="D19" s="20">
        <f>IF(A19="","",발주이력!F19)</f>
        <v/>
      </c>
      <c r="E19" s="20">
        <f>IF(A19="","",발주이력!G19)</f>
        <v/>
      </c>
      <c r="F19" s="28">
        <f>IF(A19="","",발주이력!M19)</f>
        <v/>
      </c>
      <c r="G19" s="20">
        <f>IF(F19="","",F19-TODAY())</f>
        <v/>
      </c>
      <c r="H19" s="20">
        <f>IF(A19="","",발주이력!N19)</f>
        <v/>
      </c>
      <c r="I19" s="20">
        <f>IF(A19="","",IF(AND(H19&lt;&gt;"입고완료",G19&lt;0),"지연",IF(AND(H19&lt;&gt;"입고완료",G19&lt;=2),"주의","정상")))</f>
        <v/>
      </c>
      <c r="J19" s="20">
        <f>IF(A19="","",발주이력!O19)</f>
        <v/>
      </c>
      <c r="K19" s="20" t="n"/>
      <c r="L19" s="20" t="n"/>
    </row>
    <row r="20">
      <c r="A20" s="20">
        <f>IF(발주이력!A20="","",발주이력!A20)</f>
        <v/>
      </c>
      <c r="B20" s="20">
        <f>IF(A20="","",발주이력!D20)</f>
        <v/>
      </c>
      <c r="C20" s="20">
        <f>IF(A20="","",발주이력!E20)</f>
        <v/>
      </c>
      <c r="D20" s="20">
        <f>IF(A20="","",발주이력!F20)</f>
        <v/>
      </c>
      <c r="E20" s="20">
        <f>IF(A20="","",발주이력!G20)</f>
        <v/>
      </c>
      <c r="F20" s="28">
        <f>IF(A20="","",발주이력!M20)</f>
        <v/>
      </c>
      <c r="G20" s="20">
        <f>IF(F20="","",F20-TODAY())</f>
        <v/>
      </c>
      <c r="H20" s="20">
        <f>IF(A20="","",발주이력!N20)</f>
        <v/>
      </c>
      <c r="I20" s="20">
        <f>IF(A20="","",IF(AND(H20&lt;&gt;"입고완료",G20&lt;0),"지연",IF(AND(H20&lt;&gt;"입고완료",G20&lt;=2),"주의","정상")))</f>
        <v/>
      </c>
      <c r="J20" s="20">
        <f>IF(A20="","",발주이력!O20)</f>
        <v/>
      </c>
      <c r="K20" s="20" t="n"/>
      <c r="L20" s="20" t="n"/>
    </row>
    <row r="21">
      <c r="A21" s="20">
        <f>IF(발주이력!A21="","",발주이력!A21)</f>
        <v/>
      </c>
      <c r="B21" s="20">
        <f>IF(A21="","",발주이력!D21)</f>
        <v/>
      </c>
      <c r="C21" s="20">
        <f>IF(A21="","",발주이력!E21)</f>
        <v/>
      </c>
      <c r="D21" s="20">
        <f>IF(A21="","",발주이력!F21)</f>
        <v/>
      </c>
      <c r="E21" s="20">
        <f>IF(A21="","",발주이력!G21)</f>
        <v/>
      </c>
      <c r="F21" s="28">
        <f>IF(A21="","",발주이력!M21)</f>
        <v/>
      </c>
      <c r="G21" s="20">
        <f>IF(F21="","",F21-TODAY())</f>
        <v/>
      </c>
      <c r="H21" s="20">
        <f>IF(A21="","",발주이력!N21)</f>
        <v/>
      </c>
      <c r="I21" s="20">
        <f>IF(A21="","",IF(AND(H21&lt;&gt;"입고완료",G21&lt;0),"지연",IF(AND(H21&lt;&gt;"입고완료",G21&lt;=2),"주의","정상")))</f>
        <v/>
      </c>
      <c r="J21" s="20">
        <f>IF(A21="","",발주이력!O21)</f>
        <v/>
      </c>
      <c r="K21" s="20" t="n"/>
      <c r="L21" s="20" t="n"/>
    </row>
    <row r="22">
      <c r="A22" s="20">
        <f>IF(발주이력!A22="","",발주이력!A22)</f>
        <v/>
      </c>
      <c r="B22" s="20">
        <f>IF(A22="","",발주이력!D22)</f>
        <v/>
      </c>
      <c r="C22" s="20">
        <f>IF(A22="","",발주이력!E22)</f>
        <v/>
      </c>
      <c r="D22" s="20">
        <f>IF(A22="","",발주이력!F22)</f>
        <v/>
      </c>
      <c r="E22" s="20">
        <f>IF(A22="","",발주이력!G22)</f>
        <v/>
      </c>
      <c r="F22" s="28">
        <f>IF(A22="","",발주이력!M22)</f>
        <v/>
      </c>
      <c r="G22" s="20">
        <f>IF(F22="","",F22-TODAY())</f>
        <v/>
      </c>
      <c r="H22" s="20">
        <f>IF(A22="","",발주이력!N22)</f>
        <v/>
      </c>
      <c r="I22" s="20">
        <f>IF(A22="","",IF(AND(H22&lt;&gt;"입고완료",G22&lt;0),"지연",IF(AND(H22&lt;&gt;"입고완료",G22&lt;=2),"주의","정상")))</f>
        <v/>
      </c>
      <c r="J22" s="20">
        <f>IF(A22="","",발주이력!O22)</f>
        <v/>
      </c>
      <c r="K22" s="20" t="n"/>
      <c r="L22" s="20" t="n"/>
    </row>
    <row r="23">
      <c r="A23" s="20">
        <f>IF(발주이력!A23="","",발주이력!A23)</f>
        <v/>
      </c>
      <c r="B23" s="20">
        <f>IF(A23="","",발주이력!D23)</f>
        <v/>
      </c>
      <c r="C23" s="20">
        <f>IF(A23="","",발주이력!E23)</f>
        <v/>
      </c>
      <c r="D23" s="20">
        <f>IF(A23="","",발주이력!F23)</f>
        <v/>
      </c>
      <c r="E23" s="20">
        <f>IF(A23="","",발주이력!G23)</f>
        <v/>
      </c>
      <c r="F23" s="28">
        <f>IF(A23="","",발주이력!M23)</f>
        <v/>
      </c>
      <c r="G23" s="20">
        <f>IF(F23="","",F23-TODAY())</f>
        <v/>
      </c>
      <c r="H23" s="20">
        <f>IF(A23="","",발주이력!N23)</f>
        <v/>
      </c>
      <c r="I23" s="20">
        <f>IF(A23="","",IF(AND(H23&lt;&gt;"입고완료",G23&lt;0),"지연",IF(AND(H23&lt;&gt;"입고완료",G23&lt;=2),"주의","정상")))</f>
        <v/>
      </c>
      <c r="J23" s="20">
        <f>IF(A23="","",발주이력!O23)</f>
        <v/>
      </c>
      <c r="K23" s="20" t="n"/>
      <c r="L23" s="20" t="n"/>
    </row>
    <row r="24">
      <c r="A24" s="20">
        <f>IF(발주이력!A24="","",발주이력!A24)</f>
        <v/>
      </c>
      <c r="B24" s="20">
        <f>IF(A24="","",발주이력!D24)</f>
        <v/>
      </c>
      <c r="C24" s="20">
        <f>IF(A24="","",발주이력!E24)</f>
        <v/>
      </c>
      <c r="D24" s="20">
        <f>IF(A24="","",발주이력!F24)</f>
        <v/>
      </c>
      <c r="E24" s="20">
        <f>IF(A24="","",발주이력!G24)</f>
        <v/>
      </c>
      <c r="F24" s="28">
        <f>IF(A24="","",발주이력!M24)</f>
        <v/>
      </c>
      <c r="G24" s="20">
        <f>IF(F24="","",F24-TODAY())</f>
        <v/>
      </c>
      <c r="H24" s="20">
        <f>IF(A24="","",발주이력!N24)</f>
        <v/>
      </c>
      <c r="I24" s="20">
        <f>IF(A24="","",IF(AND(H24&lt;&gt;"입고완료",G24&lt;0),"지연",IF(AND(H24&lt;&gt;"입고완료",G24&lt;=2),"주의","정상")))</f>
        <v/>
      </c>
      <c r="J24" s="20">
        <f>IF(A24="","",발주이력!O24)</f>
        <v/>
      </c>
      <c r="K24" s="20" t="n"/>
      <c r="L24" s="20" t="n"/>
    </row>
    <row r="25">
      <c r="A25" s="20">
        <f>IF(발주이력!A25="","",발주이력!A25)</f>
        <v/>
      </c>
      <c r="B25" s="20">
        <f>IF(A25="","",발주이력!D25)</f>
        <v/>
      </c>
      <c r="C25" s="20">
        <f>IF(A25="","",발주이력!E25)</f>
        <v/>
      </c>
      <c r="D25" s="20">
        <f>IF(A25="","",발주이력!F25)</f>
        <v/>
      </c>
      <c r="E25" s="20">
        <f>IF(A25="","",발주이력!G25)</f>
        <v/>
      </c>
      <c r="F25" s="28">
        <f>IF(A25="","",발주이력!M25)</f>
        <v/>
      </c>
      <c r="G25" s="20">
        <f>IF(F25="","",F25-TODAY())</f>
        <v/>
      </c>
      <c r="H25" s="20">
        <f>IF(A25="","",발주이력!N25)</f>
        <v/>
      </c>
      <c r="I25" s="20">
        <f>IF(A25="","",IF(AND(H25&lt;&gt;"입고완료",G25&lt;0),"지연",IF(AND(H25&lt;&gt;"입고완료",G25&lt;=2),"주의","정상")))</f>
        <v/>
      </c>
      <c r="J25" s="20">
        <f>IF(A25="","",발주이력!O25)</f>
        <v/>
      </c>
      <c r="K25" s="20" t="n"/>
      <c r="L25" s="20" t="n"/>
    </row>
    <row r="26">
      <c r="A26" s="20">
        <f>IF(발주이력!A26="","",발주이력!A26)</f>
        <v/>
      </c>
      <c r="B26" s="20">
        <f>IF(A26="","",발주이력!D26)</f>
        <v/>
      </c>
      <c r="C26" s="20">
        <f>IF(A26="","",발주이력!E26)</f>
        <v/>
      </c>
      <c r="D26" s="20">
        <f>IF(A26="","",발주이력!F26)</f>
        <v/>
      </c>
      <c r="E26" s="20">
        <f>IF(A26="","",발주이력!G26)</f>
        <v/>
      </c>
      <c r="F26" s="28">
        <f>IF(A26="","",발주이력!M26)</f>
        <v/>
      </c>
      <c r="G26" s="20">
        <f>IF(F26="","",F26-TODAY())</f>
        <v/>
      </c>
      <c r="H26" s="20">
        <f>IF(A26="","",발주이력!N26)</f>
        <v/>
      </c>
      <c r="I26" s="20">
        <f>IF(A26="","",IF(AND(H26&lt;&gt;"입고완료",G26&lt;0),"지연",IF(AND(H26&lt;&gt;"입고완료",G26&lt;=2),"주의","정상")))</f>
        <v/>
      </c>
      <c r="J26" s="20">
        <f>IF(A26="","",발주이력!O26)</f>
        <v/>
      </c>
      <c r="K26" s="20" t="n"/>
      <c r="L26" s="20" t="n"/>
    </row>
    <row r="27">
      <c r="A27" s="20">
        <f>IF(발주이력!A27="","",발주이력!A27)</f>
        <v/>
      </c>
      <c r="B27" s="20">
        <f>IF(A27="","",발주이력!D27)</f>
        <v/>
      </c>
      <c r="C27" s="20">
        <f>IF(A27="","",발주이력!E27)</f>
        <v/>
      </c>
      <c r="D27" s="20">
        <f>IF(A27="","",발주이력!F27)</f>
        <v/>
      </c>
      <c r="E27" s="20">
        <f>IF(A27="","",발주이력!G27)</f>
        <v/>
      </c>
      <c r="F27" s="28">
        <f>IF(A27="","",발주이력!M27)</f>
        <v/>
      </c>
      <c r="G27" s="20">
        <f>IF(F27="","",F27-TODAY())</f>
        <v/>
      </c>
      <c r="H27" s="20">
        <f>IF(A27="","",발주이력!N27)</f>
        <v/>
      </c>
      <c r="I27" s="20">
        <f>IF(A27="","",IF(AND(H27&lt;&gt;"입고완료",G27&lt;0),"지연",IF(AND(H27&lt;&gt;"입고완료",G27&lt;=2),"주의","정상")))</f>
        <v/>
      </c>
      <c r="J27" s="20">
        <f>IF(A27="","",발주이력!O27)</f>
        <v/>
      </c>
      <c r="K27" s="20" t="n"/>
      <c r="L27" s="20" t="n"/>
    </row>
    <row r="28">
      <c r="A28" s="20">
        <f>IF(발주이력!A28="","",발주이력!A28)</f>
        <v/>
      </c>
      <c r="B28" s="20">
        <f>IF(A28="","",발주이력!D28)</f>
        <v/>
      </c>
      <c r="C28" s="20">
        <f>IF(A28="","",발주이력!E28)</f>
        <v/>
      </c>
      <c r="D28" s="20">
        <f>IF(A28="","",발주이력!F28)</f>
        <v/>
      </c>
      <c r="E28" s="20">
        <f>IF(A28="","",발주이력!G28)</f>
        <v/>
      </c>
      <c r="F28" s="28">
        <f>IF(A28="","",발주이력!M28)</f>
        <v/>
      </c>
      <c r="G28" s="20">
        <f>IF(F28="","",F28-TODAY())</f>
        <v/>
      </c>
      <c r="H28" s="20">
        <f>IF(A28="","",발주이력!N28)</f>
        <v/>
      </c>
      <c r="I28" s="20">
        <f>IF(A28="","",IF(AND(H28&lt;&gt;"입고완료",G28&lt;0),"지연",IF(AND(H28&lt;&gt;"입고완료",G28&lt;=2),"주의","정상")))</f>
        <v/>
      </c>
      <c r="J28" s="20">
        <f>IF(A28="","",발주이력!O28)</f>
        <v/>
      </c>
      <c r="K28" s="20" t="n"/>
      <c r="L28" s="20" t="n"/>
    </row>
    <row r="29">
      <c r="A29" s="20">
        <f>IF(발주이력!A29="","",발주이력!A29)</f>
        <v/>
      </c>
      <c r="B29" s="20">
        <f>IF(A29="","",발주이력!D29)</f>
        <v/>
      </c>
      <c r="C29" s="20">
        <f>IF(A29="","",발주이력!E29)</f>
        <v/>
      </c>
      <c r="D29" s="20">
        <f>IF(A29="","",발주이력!F29)</f>
        <v/>
      </c>
      <c r="E29" s="20">
        <f>IF(A29="","",발주이력!G29)</f>
        <v/>
      </c>
      <c r="F29" s="28">
        <f>IF(A29="","",발주이력!M29)</f>
        <v/>
      </c>
      <c r="G29" s="20">
        <f>IF(F29="","",F29-TODAY())</f>
        <v/>
      </c>
      <c r="H29" s="20">
        <f>IF(A29="","",발주이력!N29)</f>
        <v/>
      </c>
      <c r="I29" s="20">
        <f>IF(A29="","",IF(AND(H29&lt;&gt;"입고완료",G29&lt;0),"지연",IF(AND(H29&lt;&gt;"입고완료",G29&lt;=2),"주의","정상")))</f>
        <v/>
      </c>
      <c r="J29" s="20">
        <f>IF(A29="","",발주이력!O29)</f>
        <v/>
      </c>
      <c r="K29" s="20" t="n"/>
      <c r="L29" s="20" t="n"/>
    </row>
    <row r="30">
      <c r="A30" s="20">
        <f>IF(발주이력!A30="","",발주이력!A30)</f>
        <v/>
      </c>
      <c r="B30" s="20">
        <f>IF(A30="","",발주이력!D30)</f>
        <v/>
      </c>
      <c r="C30" s="20">
        <f>IF(A30="","",발주이력!E30)</f>
        <v/>
      </c>
      <c r="D30" s="20">
        <f>IF(A30="","",발주이력!F30)</f>
        <v/>
      </c>
      <c r="E30" s="20">
        <f>IF(A30="","",발주이력!G30)</f>
        <v/>
      </c>
      <c r="F30" s="28">
        <f>IF(A30="","",발주이력!M30)</f>
        <v/>
      </c>
      <c r="G30" s="20">
        <f>IF(F30="","",F30-TODAY())</f>
        <v/>
      </c>
      <c r="H30" s="20">
        <f>IF(A30="","",발주이력!N30)</f>
        <v/>
      </c>
      <c r="I30" s="20">
        <f>IF(A30="","",IF(AND(H30&lt;&gt;"입고완료",G30&lt;0),"지연",IF(AND(H30&lt;&gt;"입고완료",G30&lt;=2),"주의","정상")))</f>
        <v/>
      </c>
      <c r="J30" s="20">
        <f>IF(A30="","",발주이력!O30)</f>
        <v/>
      </c>
      <c r="K30" s="20" t="n"/>
      <c r="L30" s="20" t="n"/>
    </row>
    <row r="31">
      <c r="A31" s="20">
        <f>IF(발주이력!A31="","",발주이력!A31)</f>
        <v/>
      </c>
      <c r="B31" s="20">
        <f>IF(A31="","",발주이력!D31)</f>
        <v/>
      </c>
      <c r="C31" s="20">
        <f>IF(A31="","",발주이력!E31)</f>
        <v/>
      </c>
      <c r="D31" s="20">
        <f>IF(A31="","",발주이력!F31)</f>
        <v/>
      </c>
      <c r="E31" s="20">
        <f>IF(A31="","",발주이력!G31)</f>
        <v/>
      </c>
      <c r="F31" s="28">
        <f>IF(A31="","",발주이력!M31)</f>
        <v/>
      </c>
      <c r="G31" s="20">
        <f>IF(F31="","",F31-TODAY())</f>
        <v/>
      </c>
      <c r="H31" s="20">
        <f>IF(A31="","",발주이력!N31)</f>
        <v/>
      </c>
      <c r="I31" s="20">
        <f>IF(A31="","",IF(AND(H31&lt;&gt;"입고완료",G31&lt;0),"지연",IF(AND(H31&lt;&gt;"입고완료",G31&lt;=2),"주의","정상")))</f>
        <v/>
      </c>
      <c r="J31" s="20">
        <f>IF(A31="","",발주이력!O31)</f>
        <v/>
      </c>
      <c r="K31" s="20" t="n"/>
      <c r="L31" s="20" t="n"/>
    </row>
    <row r="32">
      <c r="A32" s="20">
        <f>IF(발주이력!A32="","",발주이력!A32)</f>
        <v/>
      </c>
      <c r="B32" s="20">
        <f>IF(A32="","",발주이력!D32)</f>
        <v/>
      </c>
      <c r="C32" s="20">
        <f>IF(A32="","",발주이력!E32)</f>
        <v/>
      </c>
      <c r="D32" s="20">
        <f>IF(A32="","",발주이력!F32)</f>
        <v/>
      </c>
      <c r="E32" s="20">
        <f>IF(A32="","",발주이력!G32)</f>
        <v/>
      </c>
      <c r="F32" s="28">
        <f>IF(A32="","",발주이력!M32)</f>
        <v/>
      </c>
      <c r="G32" s="20">
        <f>IF(F32="","",F32-TODAY())</f>
        <v/>
      </c>
      <c r="H32" s="20">
        <f>IF(A32="","",발주이력!N32)</f>
        <v/>
      </c>
      <c r="I32" s="20">
        <f>IF(A32="","",IF(AND(H32&lt;&gt;"입고완료",G32&lt;0),"지연",IF(AND(H32&lt;&gt;"입고완료",G32&lt;=2),"주의","정상")))</f>
        <v/>
      </c>
      <c r="J32" s="20">
        <f>IF(A32="","",발주이력!O32)</f>
        <v/>
      </c>
      <c r="K32" s="20" t="n"/>
      <c r="L32" s="20" t="n"/>
    </row>
    <row r="33">
      <c r="A33" s="20">
        <f>IF(발주이력!A33="","",발주이력!A33)</f>
        <v/>
      </c>
      <c r="B33" s="20">
        <f>IF(A33="","",발주이력!D33)</f>
        <v/>
      </c>
      <c r="C33" s="20">
        <f>IF(A33="","",발주이력!E33)</f>
        <v/>
      </c>
      <c r="D33" s="20">
        <f>IF(A33="","",발주이력!F33)</f>
        <v/>
      </c>
      <c r="E33" s="20">
        <f>IF(A33="","",발주이력!G33)</f>
        <v/>
      </c>
      <c r="F33" s="28">
        <f>IF(A33="","",발주이력!M33)</f>
        <v/>
      </c>
      <c r="G33" s="20">
        <f>IF(F33="","",F33-TODAY())</f>
        <v/>
      </c>
      <c r="H33" s="20">
        <f>IF(A33="","",발주이력!N33)</f>
        <v/>
      </c>
      <c r="I33" s="20">
        <f>IF(A33="","",IF(AND(H33&lt;&gt;"입고완료",G33&lt;0),"지연",IF(AND(H33&lt;&gt;"입고완료",G33&lt;=2),"주의","정상")))</f>
        <v/>
      </c>
      <c r="J33" s="20">
        <f>IF(A33="","",발주이력!O33)</f>
        <v/>
      </c>
      <c r="K33" s="20" t="n"/>
      <c r="L33" s="20" t="n"/>
    </row>
    <row r="34">
      <c r="A34" s="20">
        <f>IF(발주이력!A34="","",발주이력!A34)</f>
        <v/>
      </c>
      <c r="B34" s="20">
        <f>IF(A34="","",발주이력!D34)</f>
        <v/>
      </c>
      <c r="C34" s="20">
        <f>IF(A34="","",발주이력!E34)</f>
        <v/>
      </c>
      <c r="D34" s="20">
        <f>IF(A34="","",발주이력!F34)</f>
        <v/>
      </c>
      <c r="E34" s="20">
        <f>IF(A34="","",발주이력!G34)</f>
        <v/>
      </c>
      <c r="F34" s="28">
        <f>IF(A34="","",발주이력!M34)</f>
        <v/>
      </c>
      <c r="G34" s="20">
        <f>IF(F34="","",F34-TODAY())</f>
        <v/>
      </c>
      <c r="H34" s="20">
        <f>IF(A34="","",발주이력!N34)</f>
        <v/>
      </c>
      <c r="I34" s="20">
        <f>IF(A34="","",IF(AND(H34&lt;&gt;"입고완료",G34&lt;0),"지연",IF(AND(H34&lt;&gt;"입고완료",G34&lt;=2),"주의","정상")))</f>
        <v/>
      </c>
      <c r="J34" s="20">
        <f>IF(A34="","",발주이력!O34)</f>
        <v/>
      </c>
      <c r="K34" s="20" t="n"/>
      <c r="L34" s="20" t="n"/>
    </row>
    <row r="35">
      <c r="A35" s="20">
        <f>IF(발주이력!A35="","",발주이력!A35)</f>
        <v/>
      </c>
      <c r="B35" s="20">
        <f>IF(A35="","",발주이력!D35)</f>
        <v/>
      </c>
      <c r="C35" s="20">
        <f>IF(A35="","",발주이력!E35)</f>
        <v/>
      </c>
      <c r="D35" s="20">
        <f>IF(A35="","",발주이력!F35)</f>
        <v/>
      </c>
      <c r="E35" s="20">
        <f>IF(A35="","",발주이력!G35)</f>
        <v/>
      </c>
      <c r="F35" s="28">
        <f>IF(A35="","",발주이력!M35)</f>
        <v/>
      </c>
      <c r="G35" s="20">
        <f>IF(F35="","",F35-TODAY())</f>
        <v/>
      </c>
      <c r="H35" s="20">
        <f>IF(A35="","",발주이력!N35)</f>
        <v/>
      </c>
      <c r="I35" s="20">
        <f>IF(A35="","",IF(AND(H35&lt;&gt;"입고완료",G35&lt;0),"지연",IF(AND(H35&lt;&gt;"입고완료",G35&lt;=2),"주의","정상")))</f>
        <v/>
      </c>
      <c r="J35" s="20">
        <f>IF(A35="","",발주이력!O35)</f>
        <v/>
      </c>
      <c r="K35" s="20" t="n"/>
      <c r="L35" s="20" t="n"/>
    </row>
    <row r="36">
      <c r="A36" s="20">
        <f>IF(발주이력!A36="","",발주이력!A36)</f>
        <v/>
      </c>
      <c r="B36" s="20">
        <f>IF(A36="","",발주이력!D36)</f>
        <v/>
      </c>
      <c r="C36" s="20">
        <f>IF(A36="","",발주이력!E36)</f>
        <v/>
      </c>
      <c r="D36" s="20">
        <f>IF(A36="","",발주이력!F36)</f>
        <v/>
      </c>
      <c r="E36" s="20">
        <f>IF(A36="","",발주이력!G36)</f>
        <v/>
      </c>
      <c r="F36" s="28">
        <f>IF(A36="","",발주이력!M36)</f>
        <v/>
      </c>
      <c r="G36" s="20">
        <f>IF(F36="","",F36-TODAY())</f>
        <v/>
      </c>
      <c r="H36" s="20">
        <f>IF(A36="","",발주이력!N36)</f>
        <v/>
      </c>
      <c r="I36" s="20">
        <f>IF(A36="","",IF(AND(H36&lt;&gt;"입고완료",G36&lt;0),"지연",IF(AND(H36&lt;&gt;"입고완료",G36&lt;=2),"주의","정상")))</f>
        <v/>
      </c>
      <c r="J36" s="20">
        <f>IF(A36="","",발주이력!O36)</f>
        <v/>
      </c>
      <c r="K36" s="20" t="n"/>
      <c r="L36" s="20" t="n"/>
    </row>
    <row r="37">
      <c r="A37" s="20">
        <f>IF(발주이력!A37="","",발주이력!A37)</f>
        <v/>
      </c>
      <c r="B37" s="20">
        <f>IF(A37="","",발주이력!D37)</f>
        <v/>
      </c>
      <c r="C37" s="20">
        <f>IF(A37="","",발주이력!E37)</f>
        <v/>
      </c>
      <c r="D37" s="20">
        <f>IF(A37="","",발주이력!F37)</f>
        <v/>
      </c>
      <c r="E37" s="20">
        <f>IF(A37="","",발주이력!G37)</f>
        <v/>
      </c>
      <c r="F37" s="28">
        <f>IF(A37="","",발주이력!M37)</f>
        <v/>
      </c>
      <c r="G37" s="20">
        <f>IF(F37="","",F37-TODAY())</f>
        <v/>
      </c>
      <c r="H37" s="20">
        <f>IF(A37="","",발주이력!N37)</f>
        <v/>
      </c>
      <c r="I37" s="20">
        <f>IF(A37="","",IF(AND(H37&lt;&gt;"입고완료",G37&lt;0),"지연",IF(AND(H37&lt;&gt;"입고완료",G37&lt;=2),"주의","정상")))</f>
        <v/>
      </c>
      <c r="J37" s="20">
        <f>IF(A37="","",발주이력!O37)</f>
        <v/>
      </c>
      <c r="K37" s="20" t="n"/>
      <c r="L37" s="20" t="n"/>
    </row>
    <row r="38">
      <c r="A38" s="20">
        <f>IF(발주이력!A38="","",발주이력!A38)</f>
        <v/>
      </c>
      <c r="B38" s="20">
        <f>IF(A38="","",발주이력!D38)</f>
        <v/>
      </c>
      <c r="C38" s="20">
        <f>IF(A38="","",발주이력!E38)</f>
        <v/>
      </c>
      <c r="D38" s="20">
        <f>IF(A38="","",발주이력!F38)</f>
        <v/>
      </c>
      <c r="E38" s="20">
        <f>IF(A38="","",발주이력!G38)</f>
        <v/>
      </c>
      <c r="F38" s="28">
        <f>IF(A38="","",발주이력!M38)</f>
        <v/>
      </c>
      <c r="G38" s="20">
        <f>IF(F38="","",F38-TODAY())</f>
        <v/>
      </c>
      <c r="H38" s="20">
        <f>IF(A38="","",발주이력!N38)</f>
        <v/>
      </c>
      <c r="I38" s="20">
        <f>IF(A38="","",IF(AND(H38&lt;&gt;"입고완료",G38&lt;0),"지연",IF(AND(H38&lt;&gt;"입고완료",G38&lt;=2),"주의","정상")))</f>
        <v/>
      </c>
      <c r="J38" s="20">
        <f>IF(A38="","",발주이력!O38)</f>
        <v/>
      </c>
      <c r="K38" s="20" t="n"/>
      <c r="L38" s="20" t="n"/>
    </row>
    <row r="39">
      <c r="A39" s="20">
        <f>IF(발주이력!A39="","",발주이력!A39)</f>
        <v/>
      </c>
      <c r="B39" s="20">
        <f>IF(A39="","",발주이력!D39)</f>
        <v/>
      </c>
      <c r="C39" s="20">
        <f>IF(A39="","",발주이력!E39)</f>
        <v/>
      </c>
      <c r="D39" s="20">
        <f>IF(A39="","",발주이력!F39)</f>
        <v/>
      </c>
      <c r="E39" s="20">
        <f>IF(A39="","",발주이력!G39)</f>
        <v/>
      </c>
      <c r="F39" s="28">
        <f>IF(A39="","",발주이력!M39)</f>
        <v/>
      </c>
      <c r="G39" s="20">
        <f>IF(F39="","",F39-TODAY())</f>
        <v/>
      </c>
      <c r="H39" s="20">
        <f>IF(A39="","",발주이력!N39)</f>
        <v/>
      </c>
      <c r="I39" s="20">
        <f>IF(A39="","",IF(AND(H39&lt;&gt;"입고완료",G39&lt;0),"지연",IF(AND(H39&lt;&gt;"입고완료",G39&lt;=2),"주의","정상")))</f>
        <v/>
      </c>
      <c r="J39" s="20">
        <f>IF(A39="","",발주이력!O39)</f>
        <v/>
      </c>
      <c r="K39" s="20" t="n"/>
      <c r="L39" s="20" t="n"/>
    </row>
    <row r="40">
      <c r="A40" s="20">
        <f>IF(발주이력!A40="","",발주이력!A40)</f>
        <v/>
      </c>
      <c r="B40" s="20">
        <f>IF(A40="","",발주이력!D40)</f>
        <v/>
      </c>
      <c r="C40" s="20">
        <f>IF(A40="","",발주이력!E40)</f>
        <v/>
      </c>
      <c r="D40" s="20">
        <f>IF(A40="","",발주이력!F40)</f>
        <v/>
      </c>
      <c r="E40" s="20">
        <f>IF(A40="","",발주이력!G40)</f>
        <v/>
      </c>
      <c r="F40" s="28">
        <f>IF(A40="","",발주이력!M40)</f>
        <v/>
      </c>
      <c r="G40" s="20">
        <f>IF(F40="","",F40-TODAY())</f>
        <v/>
      </c>
      <c r="H40" s="20">
        <f>IF(A40="","",발주이력!N40)</f>
        <v/>
      </c>
      <c r="I40" s="20">
        <f>IF(A40="","",IF(AND(H40&lt;&gt;"입고완료",G40&lt;0),"지연",IF(AND(H40&lt;&gt;"입고완료",G40&lt;=2),"주의","정상")))</f>
        <v/>
      </c>
      <c r="J40" s="20">
        <f>IF(A40="","",발주이력!O40)</f>
        <v/>
      </c>
      <c r="K40" s="20" t="n"/>
      <c r="L40" s="20" t="n"/>
    </row>
    <row r="41">
      <c r="A41" s="20">
        <f>IF(발주이력!A41="","",발주이력!A41)</f>
        <v/>
      </c>
      <c r="B41" s="20">
        <f>IF(A41="","",발주이력!D41)</f>
        <v/>
      </c>
      <c r="C41" s="20">
        <f>IF(A41="","",발주이력!E41)</f>
        <v/>
      </c>
      <c r="D41" s="20">
        <f>IF(A41="","",발주이력!F41)</f>
        <v/>
      </c>
      <c r="E41" s="20">
        <f>IF(A41="","",발주이력!G41)</f>
        <v/>
      </c>
      <c r="F41" s="28">
        <f>IF(A41="","",발주이력!M41)</f>
        <v/>
      </c>
      <c r="G41" s="20">
        <f>IF(F41="","",F41-TODAY())</f>
        <v/>
      </c>
      <c r="H41" s="20">
        <f>IF(A41="","",발주이력!N41)</f>
        <v/>
      </c>
      <c r="I41" s="20">
        <f>IF(A41="","",IF(AND(H41&lt;&gt;"입고완료",G41&lt;0),"지연",IF(AND(H41&lt;&gt;"입고완료",G41&lt;=2),"주의","정상")))</f>
        <v/>
      </c>
      <c r="J41" s="20">
        <f>IF(A41="","",발주이력!O41)</f>
        <v/>
      </c>
      <c r="K41" s="20" t="n"/>
      <c r="L41" s="20" t="n"/>
    </row>
    <row r="42">
      <c r="A42" s="20">
        <f>IF(발주이력!A42="","",발주이력!A42)</f>
        <v/>
      </c>
      <c r="B42" s="20">
        <f>IF(A42="","",발주이력!D42)</f>
        <v/>
      </c>
      <c r="C42" s="20">
        <f>IF(A42="","",발주이력!E42)</f>
        <v/>
      </c>
      <c r="D42" s="20">
        <f>IF(A42="","",발주이력!F42)</f>
        <v/>
      </c>
      <c r="E42" s="20">
        <f>IF(A42="","",발주이력!G42)</f>
        <v/>
      </c>
      <c r="F42" s="28">
        <f>IF(A42="","",발주이력!M42)</f>
        <v/>
      </c>
      <c r="G42" s="20">
        <f>IF(F42="","",F42-TODAY())</f>
        <v/>
      </c>
      <c r="H42" s="20">
        <f>IF(A42="","",발주이력!N42)</f>
        <v/>
      </c>
      <c r="I42" s="20">
        <f>IF(A42="","",IF(AND(H42&lt;&gt;"입고완료",G42&lt;0),"지연",IF(AND(H42&lt;&gt;"입고완료",G42&lt;=2),"주의","정상")))</f>
        <v/>
      </c>
      <c r="J42" s="20">
        <f>IF(A42="","",발주이력!O42)</f>
        <v/>
      </c>
      <c r="K42" s="20" t="n"/>
      <c r="L42" s="20" t="n"/>
    </row>
    <row r="43">
      <c r="A43" s="20">
        <f>IF(발주이력!A43="","",발주이력!A43)</f>
        <v/>
      </c>
      <c r="B43" s="20">
        <f>IF(A43="","",발주이력!D43)</f>
        <v/>
      </c>
      <c r="C43" s="20">
        <f>IF(A43="","",발주이력!E43)</f>
        <v/>
      </c>
      <c r="D43" s="20">
        <f>IF(A43="","",발주이력!F43)</f>
        <v/>
      </c>
      <c r="E43" s="20">
        <f>IF(A43="","",발주이력!G43)</f>
        <v/>
      </c>
      <c r="F43" s="28">
        <f>IF(A43="","",발주이력!M43)</f>
        <v/>
      </c>
      <c r="G43" s="20">
        <f>IF(F43="","",F43-TODAY())</f>
        <v/>
      </c>
      <c r="H43" s="20">
        <f>IF(A43="","",발주이력!N43)</f>
        <v/>
      </c>
      <c r="I43" s="20">
        <f>IF(A43="","",IF(AND(H43&lt;&gt;"입고완료",G43&lt;0),"지연",IF(AND(H43&lt;&gt;"입고완료",G43&lt;=2),"주의","정상")))</f>
        <v/>
      </c>
      <c r="J43" s="20">
        <f>IF(A43="","",발주이력!O43)</f>
        <v/>
      </c>
      <c r="K43" s="20" t="n"/>
      <c r="L43" s="20" t="n"/>
    </row>
    <row r="44">
      <c r="A44" s="20">
        <f>IF(발주이력!A44="","",발주이력!A44)</f>
        <v/>
      </c>
      <c r="B44" s="20">
        <f>IF(A44="","",발주이력!D44)</f>
        <v/>
      </c>
      <c r="C44" s="20">
        <f>IF(A44="","",발주이력!E44)</f>
        <v/>
      </c>
      <c r="D44" s="20">
        <f>IF(A44="","",발주이력!F44)</f>
        <v/>
      </c>
      <c r="E44" s="20">
        <f>IF(A44="","",발주이력!G44)</f>
        <v/>
      </c>
      <c r="F44" s="28">
        <f>IF(A44="","",발주이력!M44)</f>
        <v/>
      </c>
      <c r="G44" s="20">
        <f>IF(F44="","",F44-TODAY())</f>
        <v/>
      </c>
      <c r="H44" s="20">
        <f>IF(A44="","",발주이력!N44)</f>
        <v/>
      </c>
      <c r="I44" s="20">
        <f>IF(A44="","",IF(AND(H44&lt;&gt;"입고완료",G44&lt;0),"지연",IF(AND(H44&lt;&gt;"입고완료",G44&lt;=2),"주의","정상")))</f>
        <v/>
      </c>
      <c r="J44" s="20">
        <f>IF(A44="","",발주이력!O44)</f>
        <v/>
      </c>
      <c r="K44" s="20" t="n"/>
      <c r="L44" s="20" t="n"/>
    </row>
    <row r="45">
      <c r="A45" s="20">
        <f>IF(발주이력!A45="","",발주이력!A45)</f>
        <v/>
      </c>
      <c r="B45" s="20">
        <f>IF(A45="","",발주이력!D45)</f>
        <v/>
      </c>
      <c r="C45" s="20">
        <f>IF(A45="","",발주이력!E45)</f>
        <v/>
      </c>
      <c r="D45" s="20">
        <f>IF(A45="","",발주이력!F45)</f>
        <v/>
      </c>
      <c r="E45" s="20">
        <f>IF(A45="","",발주이력!G45)</f>
        <v/>
      </c>
      <c r="F45" s="28">
        <f>IF(A45="","",발주이력!M45)</f>
        <v/>
      </c>
      <c r="G45" s="20">
        <f>IF(F45="","",F45-TODAY())</f>
        <v/>
      </c>
      <c r="H45" s="20">
        <f>IF(A45="","",발주이력!N45)</f>
        <v/>
      </c>
      <c r="I45" s="20">
        <f>IF(A45="","",IF(AND(H45&lt;&gt;"입고완료",G45&lt;0),"지연",IF(AND(H45&lt;&gt;"입고완료",G45&lt;=2),"주의","정상")))</f>
        <v/>
      </c>
      <c r="J45" s="20">
        <f>IF(A45="","",발주이력!O45)</f>
        <v/>
      </c>
      <c r="K45" s="20" t="n"/>
      <c r="L45" s="20" t="n"/>
    </row>
    <row r="46">
      <c r="A46" s="20">
        <f>IF(발주이력!A46="","",발주이력!A46)</f>
        <v/>
      </c>
      <c r="B46" s="20">
        <f>IF(A46="","",발주이력!D46)</f>
        <v/>
      </c>
      <c r="C46" s="20">
        <f>IF(A46="","",발주이력!E46)</f>
        <v/>
      </c>
      <c r="D46" s="20">
        <f>IF(A46="","",발주이력!F46)</f>
        <v/>
      </c>
      <c r="E46" s="20">
        <f>IF(A46="","",발주이력!G46)</f>
        <v/>
      </c>
      <c r="F46" s="28">
        <f>IF(A46="","",발주이력!M46)</f>
        <v/>
      </c>
      <c r="G46" s="20">
        <f>IF(F46="","",F46-TODAY())</f>
        <v/>
      </c>
      <c r="H46" s="20">
        <f>IF(A46="","",발주이력!N46)</f>
        <v/>
      </c>
      <c r="I46" s="20">
        <f>IF(A46="","",IF(AND(H46&lt;&gt;"입고완료",G46&lt;0),"지연",IF(AND(H46&lt;&gt;"입고완료",G46&lt;=2),"주의","정상")))</f>
        <v/>
      </c>
      <c r="J46" s="20">
        <f>IF(A46="","",발주이력!O46)</f>
        <v/>
      </c>
      <c r="K46" s="20" t="n"/>
      <c r="L46" s="20" t="n"/>
    </row>
    <row r="47">
      <c r="A47" s="20">
        <f>IF(발주이력!A47="","",발주이력!A47)</f>
        <v/>
      </c>
      <c r="B47" s="20">
        <f>IF(A47="","",발주이력!D47)</f>
        <v/>
      </c>
      <c r="C47" s="20">
        <f>IF(A47="","",발주이력!E47)</f>
        <v/>
      </c>
      <c r="D47" s="20">
        <f>IF(A47="","",발주이력!F47)</f>
        <v/>
      </c>
      <c r="E47" s="20">
        <f>IF(A47="","",발주이력!G47)</f>
        <v/>
      </c>
      <c r="F47" s="28">
        <f>IF(A47="","",발주이력!M47)</f>
        <v/>
      </c>
      <c r="G47" s="20">
        <f>IF(F47="","",F47-TODAY())</f>
        <v/>
      </c>
      <c r="H47" s="20">
        <f>IF(A47="","",발주이력!N47)</f>
        <v/>
      </c>
      <c r="I47" s="20">
        <f>IF(A47="","",IF(AND(H47&lt;&gt;"입고완료",G47&lt;0),"지연",IF(AND(H47&lt;&gt;"입고완료",G47&lt;=2),"주의","정상")))</f>
        <v/>
      </c>
      <c r="J47" s="20">
        <f>IF(A47="","",발주이력!O47)</f>
        <v/>
      </c>
      <c r="K47" s="20" t="n"/>
      <c r="L47" s="20" t="n"/>
    </row>
    <row r="48">
      <c r="A48" s="20">
        <f>IF(발주이력!A48="","",발주이력!A48)</f>
        <v/>
      </c>
      <c r="B48" s="20">
        <f>IF(A48="","",발주이력!D48)</f>
        <v/>
      </c>
      <c r="C48" s="20">
        <f>IF(A48="","",발주이력!E48)</f>
        <v/>
      </c>
      <c r="D48" s="20">
        <f>IF(A48="","",발주이력!F48)</f>
        <v/>
      </c>
      <c r="E48" s="20">
        <f>IF(A48="","",발주이력!G48)</f>
        <v/>
      </c>
      <c r="F48" s="28">
        <f>IF(A48="","",발주이력!M48)</f>
        <v/>
      </c>
      <c r="G48" s="20">
        <f>IF(F48="","",F48-TODAY())</f>
        <v/>
      </c>
      <c r="H48" s="20">
        <f>IF(A48="","",발주이력!N48)</f>
        <v/>
      </c>
      <c r="I48" s="20">
        <f>IF(A48="","",IF(AND(H48&lt;&gt;"입고완료",G48&lt;0),"지연",IF(AND(H48&lt;&gt;"입고완료",G48&lt;=2),"주의","정상")))</f>
        <v/>
      </c>
      <c r="J48" s="20">
        <f>IF(A48="","",발주이력!O48)</f>
        <v/>
      </c>
      <c r="K48" s="20" t="n"/>
      <c r="L48" s="20" t="n"/>
    </row>
    <row r="49">
      <c r="A49" s="20">
        <f>IF(발주이력!A49="","",발주이력!A49)</f>
        <v/>
      </c>
      <c r="B49" s="20">
        <f>IF(A49="","",발주이력!D49)</f>
        <v/>
      </c>
      <c r="C49" s="20">
        <f>IF(A49="","",발주이력!E49)</f>
        <v/>
      </c>
      <c r="D49" s="20">
        <f>IF(A49="","",발주이력!F49)</f>
        <v/>
      </c>
      <c r="E49" s="20">
        <f>IF(A49="","",발주이력!G49)</f>
        <v/>
      </c>
      <c r="F49" s="28">
        <f>IF(A49="","",발주이력!M49)</f>
        <v/>
      </c>
      <c r="G49" s="20">
        <f>IF(F49="","",F49-TODAY())</f>
        <v/>
      </c>
      <c r="H49" s="20">
        <f>IF(A49="","",발주이력!N49)</f>
        <v/>
      </c>
      <c r="I49" s="20">
        <f>IF(A49="","",IF(AND(H49&lt;&gt;"입고완료",G49&lt;0),"지연",IF(AND(H49&lt;&gt;"입고완료",G49&lt;=2),"주의","정상")))</f>
        <v/>
      </c>
      <c r="J49" s="20">
        <f>IF(A49="","",발주이력!O49)</f>
        <v/>
      </c>
      <c r="K49" s="20" t="n"/>
      <c r="L49" s="20" t="n"/>
    </row>
    <row r="50">
      <c r="A50" s="20">
        <f>IF(발주이력!A50="","",발주이력!A50)</f>
        <v/>
      </c>
      <c r="B50" s="20">
        <f>IF(A50="","",발주이력!D50)</f>
        <v/>
      </c>
      <c r="C50" s="20">
        <f>IF(A50="","",발주이력!E50)</f>
        <v/>
      </c>
      <c r="D50" s="20">
        <f>IF(A50="","",발주이력!F50)</f>
        <v/>
      </c>
      <c r="E50" s="20">
        <f>IF(A50="","",발주이력!G50)</f>
        <v/>
      </c>
      <c r="F50" s="28">
        <f>IF(A50="","",발주이력!M50)</f>
        <v/>
      </c>
      <c r="G50" s="20">
        <f>IF(F50="","",F50-TODAY())</f>
        <v/>
      </c>
      <c r="H50" s="20">
        <f>IF(A50="","",발주이력!N50)</f>
        <v/>
      </c>
      <c r="I50" s="20">
        <f>IF(A50="","",IF(AND(H50&lt;&gt;"입고완료",G50&lt;0),"지연",IF(AND(H50&lt;&gt;"입고완료",G50&lt;=2),"주의","정상")))</f>
        <v/>
      </c>
      <c r="J50" s="20">
        <f>IF(A50="","",발주이력!O50)</f>
        <v/>
      </c>
      <c r="K50" s="20" t="n"/>
      <c r="L50" s="20" t="n"/>
    </row>
    <row r="51">
      <c r="A51" s="20">
        <f>IF(발주이력!A51="","",발주이력!A51)</f>
        <v/>
      </c>
      <c r="B51" s="20">
        <f>IF(A51="","",발주이력!D51)</f>
        <v/>
      </c>
      <c r="C51" s="20">
        <f>IF(A51="","",발주이력!E51)</f>
        <v/>
      </c>
      <c r="D51" s="20">
        <f>IF(A51="","",발주이력!F51)</f>
        <v/>
      </c>
      <c r="E51" s="20">
        <f>IF(A51="","",발주이력!G51)</f>
        <v/>
      </c>
      <c r="F51" s="28">
        <f>IF(A51="","",발주이력!M51)</f>
        <v/>
      </c>
      <c r="G51" s="20">
        <f>IF(F51="","",F51-TODAY())</f>
        <v/>
      </c>
      <c r="H51" s="20">
        <f>IF(A51="","",발주이력!N51)</f>
        <v/>
      </c>
      <c r="I51" s="20">
        <f>IF(A51="","",IF(AND(H51&lt;&gt;"입고완료",G51&lt;0),"지연",IF(AND(H51&lt;&gt;"입고완료",G51&lt;=2),"주의","정상")))</f>
        <v/>
      </c>
      <c r="J51" s="20">
        <f>IF(A51="","",발주이력!O51)</f>
        <v/>
      </c>
      <c r="K51" s="20" t="n"/>
      <c r="L51" s="20" t="n"/>
    </row>
    <row r="52">
      <c r="A52" s="20">
        <f>IF(발주이력!A52="","",발주이력!A52)</f>
        <v/>
      </c>
      <c r="B52" s="20">
        <f>IF(A52="","",발주이력!D52)</f>
        <v/>
      </c>
      <c r="C52" s="20">
        <f>IF(A52="","",발주이력!E52)</f>
        <v/>
      </c>
      <c r="D52" s="20">
        <f>IF(A52="","",발주이력!F52)</f>
        <v/>
      </c>
      <c r="E52" s="20">
        <f>IF(A52="","",발주이력!G52)</f>
        <v/>
      </c>
      <c r="F52" s="28">
        <f>IF(A52="","",발주이력!M52)</f>
        <v/>
      </c>
      <c r="G52" s="20">
        <f>IF(F52="","",F52-TODAY())</f>
        <v/>
      </c>
      <c r="H52" s="20">
        <f>IF(A52="","",발주이력!N52)</f>
        <v/>
      </c>
      <c r="I52" s="20">
        <f>IF(A52="","",IF(AND(H52&lt;&gt;"입고완료",G52&lt;0),"지연",IF(AND(H52&lt;&gt;"입고완료",G52&lt;=2),"주의","정상")))</f>
        <v/>
      </c>
      <c r="J52" s="20">
        <f>IF(A52="","",발주이력!O52)</f>
        <v/>
      </c>
      <c r="K52" s="20" t="n"/>
      <c r="L52" s="20" t="n"/>
    </row>
    <row r="53">
      <c r="A53" s="20">
        <f>IF(발주이력!A53="","",발주이력!A53)</f>
        <v/>
      </c>
      <c r="B53" s="20">
        <f>IF(A53="","",발주이력!D53)</f>
        <v/>
      </c>
      <c r="C53" s="20">
        <f>IF(A53="","",발주이력!E53)</f>
        <v/>
      </c>
      <c r="D53" s="20">
        <f>IF(A53="","",발주이력!F53)</f>
        <v/>
      </c>
      <c r="E53" s="20">
        <f>IF(A53="","",발주이력!G53)</f>
        <v/>
      </c>
      <c r="F53" s="28">
        <f>IF(A53="","",발주이력!M53)</f>
        <v/>
      </c>
      <c r="G53" s="20">
        <f>IF(F53="","",F53-TODAY())</f>
        <v/>
      </c>
      <c r="H53" s="20">
        <f>IF(A53="","",발주이력!N53)</f>
        <v/>
      </c>
      <c r="I53" s="20">
        <f>IF(A53="","",IF(AND(H53&lt;&gt;"입고완료",G53&lt;0),"지연",IF(AND(H53&lt;&gt;"입고완료",G53&lt;=2),"주의","정상")))</f>
        <v/>
      </c>
      <c r="J53" s="20">
        <f>IF(A53="","",발주이력!O53)</f>
        <v/>
      </c>
      <c r="K53" s="20" t="n"/>
      <c r="L53" s="20" t="n"/>
    </row>
    <row r="54">
      <c r="A54" s="20">
        <f>IF(발주이력!A54="","",발주이력!A54)</f>
        <v/>
      </c>
      <c r="B54" s="20">
        <f>IF(A54="","",발주이력!D54)</f>
        <v/>
      </c>
      <c r="C54" s="20">
        <f>IF(A54="","",발주이력!E54)</f>
        <v/>
      </c>
      <c r="D54" s="20">
        <f>IF(A54="","",발주이력!F54)</f>
        <v/>
      </c>
      <c r="E54" s="20">
        <f>IF(A54="","",발주이력!G54)</f>
        <v/>
      </c>
      <c r="F54" s="28">
        <f>IF(A54="","",발주이력!M54)</f>
        <v/>
      </c>
      <c r="G54" s="20">
        <f>IF(F54="","",F54-TODAY())</f>
        <v/>
      </c>
      <c r="H54" s="20">
        <f>IF(A54="","",발주이력!N54)</f>
        <v/>
      </c>
      <c r="I54" s="20">
        <f>IF(A54="","",IF(AND(H54&lt;&gt;"입고완료",G54&lt;0),"지연",IF(AND(H54&lt;&gt;"입고완료",G54&lt;=2),"주의","정상")))</f>
        <v/>
      </c>
      <c r="J54" s="20">
        <f>IF(A54="","",발주이력!O54)</f>
        <v/>
      </c>
      <c r="K54" s="20" t="n"/>
      <c r="L54" s="20" t="n"/>
    </row>
    <row r="55">
      <c r="A55" s="20">
        <f>IF(발주이력!A55="","",발주이력!A55)</f>
        <v/>
      </c>
      <c r="B55" s="20">
        <f>IF(A55="","",발주이력!D55)</f>
        <v/>
      </c>
      <c r="C55" s="20">
        <f>IF(A55="","",발주이력!E55)</f>
        <v/>
      </c>
      <c r="D55" s="20">
        <f>IF(A55="","",발주이력!F55)</f>
        <v/>
      </c>
      <c r="E55" s="20">
        <f>IF(A55="","",발주이력!G55)</f>
        <v/>
      </c>
      <c r="F55" s="28">
        <f>IF(A55="","",발주이력!M55)</f>
        <v/>
      </c>
      <c r="G55" s="20">
        <f>IF(F55="","",F55-TODAY())</f>
        <v/>
      </c>
      <c r="H55" s="20">
        <f>IF(A55="","",발주이력!N55)</f>
        <v/>
      </c>
      <c r="I55" s="20">
        <f>IF(A55="","",IF(AND(H55&lt;&gt;"입고완료",G55&lt;0),"지연",IF(AND(H55&lt;&gt;"입고완료",G55&lt;=2),"주의","정상")))</f>
        <v/>
      </c>
      <c r="J55" s="20">
        <f>IF(A55="","",발주이력!O55)</f>
        <v/>
      </c>
      <c r="K55" s="20" t="n"/>
      <c r="L55" s="20" t="n"/>
    </row>
    <row r="56">
      <c r="A56" s="20">
        <f>IF(발주이력!A56="","",발주이력!A56)</f>
        <v/>
      </c>
      <c r="B56" s="20">
        <f>IF(A56="","",발주이력!D56)</f>
        <v/>
      </c>
      <c r="C56" s="20">
        <f>IF(A56="","",발주이력!E56)</f>
        <v/>
      </c>
      <c r="D56" s="20">
        <f>IF(A56="","",발주이력!F56)</f>
        <v/>
      </c>
      <c r="E56" s="20">
        <f>IF(A56="","",발주이력!G56)</f>
        <v/>
      </c>
      <c r="F56" s="28">
        <f>IF(A56="","",발주이력!M56)</f>
        <v/>
      </c>
      <c r="G56" s="20">
        <f>IF(F56="","",F56-TODAY())</f>
        <v/>
      </c>
      <c r="H56" s="20">
        <f>IF(A56="","",발주이력!N56)</f>
        <v/>
      </c>
      <c r="I56" s="20">
        <f>IF(A56="","",IF(AND(H56&lt;&gt;"입고완료",G56&lt;0),"지연",IF(AND(H56&lt;&gt;"입고완료",G56&lt;=2),"주의","정상")))</f>
        <v/>
      </c>
      <c r="J56" s="20">
        <f>IF(A56="","",발주이력!O56)</f>
        <v/>
      </c>
      <c r="K56" s="20" t="n"/>
      <c r="L56" s="20" t="n"/>
    </row>
    <row r="57">
      <c r="A57" s="20">
        <f>IF(발주이력!A57="","",발주이력!A57)</f>
        <v/>
      </c>
      <c r="B57" s="20">
        <f>IF(A57="","",발주이력!D57)</f>
        <v/>
      </c>
      <c r="C57" s="20">
        <f>IF(A57="","",발주이력!E57)</f>
        <v/>
      </c>
      <c r="D57" s="20">
        <f>IF(A57="","",발주이력!F57)</f>
        <v/>
      </c>
      <c r="E57" s="20">
        <f>IF(A57="","",발주이력!G57)</f>
        <v/>
      </c>
      <c r="F57" s="28">
        <f>IF(A57="","",발주이력!M57)</f>
        <v/>
      </c>
      <c r="G57" s="20">
        <f>IF(F57="","",F57-TODAY())</f>
        <v/>
      </c>
      <c r="H57" s="20">
        <f>IF(A57="","",발주이력!N57)</f>
        <v/>
      </c>
      <c r="I57" s="20">
        <f>IF(A57="","",IF(AND(H57&lt;&gt;"입고완료",G57&lt;0),"지연",IF(AND(H57&lt;&gt;"입고완료",G57&lt;=2),"주의","정상")))</f>
        <v/>
      </c>
      <c r="J57" s="20">
        <f>IF(A57="","",발주이력!O57)</f>
        <v/>
      </c>
      <c r="K57" s="20" t="n"/>
      <c r="L57" s="20" t="n"/>
    </row>
    <row r="58">
      <c r="A58" s="20">
        <f>IF(발주이력!A58="","",발주이력!A58)</f>
        <v/>
      </c>
      <c r="B58" s="20">
        <f>IF(A58="","",발주이력!D58)</f>
        <v/>
      </c>
      <c r="C58" s="20">
        <f>IF(A58="","",발주이력!E58)</f>
        <v/>
      </c>
      <c r="D58" s="20">
        <f>IF(A58="","",발주이력!F58)</f>
        <v/>
      </c>
      <c r="E58" s="20">
        <f>IF(A58="","",발주이력!G58)</f>
        <v/>
      </c>
      <c r="F58" s="28">
        <f>IF(A58="","",발주이력!M58)</f>
        <v/>
      </c>
      <c r="G58" s="20">
        <f>IF(F58="","",F58-TODAY())</f>
        <v/>
      </c>
      <c r="H58" s="20">
        <f>IF(A58="","",발주이력!N58)</f>
        <v/>
      </c>
      <c r="I58" s="20">
        <f>IF(A58="","",IF(AND(H58&lt;&gt;"입고완료",G58&lt;0),"지연",IF(AND(H58&lt;&gt;"입고완료",G58&lt;=2),"주의","정상")))</f>
        <v/>
      </c>
      <c r="J58" s="20">
        <f>IF(A58="","",발주이력!O58)</f>
        <v/>
      </c>
      <c r="K58" s="20" t="n"/>
      <c r="L58" s="20" t="n"/>
    </row>
    <row r="59">
      <c r="A59" s="20">
        <f>IF(발주이력!A59="","",발주이력!A59)</f>
        <v/>
      </c>
      <c r="B59" s="20">
        <f>IF(A59="","",발주이력!D59)</f>
        <v/>
      </c>
      <c r="C59" s="20">
        <f>IF(A59="","",발주이력!E59)</f>
        <v/>
      </c>
      <c r="D59" s="20">
        <f>IF(A59="","",발주이력!F59)</f>
        <v/>
      </c>
      <c r="E59" s="20">
        <f>IF(A59="","",발주이력!G59)</f>
        <v/>
      </c>
      <c r="F59" s="28">
        <f>IF(A59="","",발주이력!M59)</f>
        <v/>
      </c>
      <c r="G59" s="20">
        <f>IF(F59="","",F59-TODAY())</f>
        <v/>
      </c>
      <c r="H59" s="20">
        <f>IF(A59="","",발주이력!N59)</f>
        <v/>
      </c>
      <c r="I59" s="20">
        <f>IF(A59="","",IF(AND(H59&lt;&gt;"입고완료",G59&lt;0),"지연",IF(AND(H59&lt;&gt;"입고완료",G59&lt;=2),"주의","정상")))</f>
        <v/>
      </c>
      <c r="J59" s="20">
        <f>IF(A59="","",발주이력!O59)</f>
        <v/>
      </c>
      <c r="K59" s="20" t="n"/>
      <c r="L59" s="20" t="n"/>
    </row>
    <row r="60">
      <c r="A60" s="20">
        <f>IF(발주이력!A60="","",발주이력!A60)</f>
        <v/>
      </c>
      <c r="B60" s="20">
        <f>IF(A60="","",발주이력!D60)</f>
        <v/>
      </c>
      <c r="C60" s="20">
        <f>IF(A60="","",발주이력!E60)</f>
        <v/>
      </c>
      <c r="D60" s="20">
        <f>IF(A60="","",발주이력!F60)</f>
        <v/>
      </c>
      <c r="E60" s="20">
        <f>IF(A60="","",발주이력!G60)</f>
        <v/>
      </c>
      <c r="F60" s="28">
        <f>IF(A60="","",발주이력!M60)</f>
        <v/>
      </c>
      <c r="G60" s="20">
        <f>IF(F60="","",F60-TODAY())</f>
        <v/>
      </c>
      <c r="H60" s="20">
        <f>IF(A60="","",발주이력!N60)</f>
        <v/>
      </c>
      <c r="I60" s="20">
        <f>IF(A60="","",IF(AND(H60&lt;&gt;"입고완료",G60&lt;0),"지연",IF(AND(H60&lt;&gt;"입고완료",G60&lt;=2),"주의","정상")))</f>
        <v/>
      </c>
      <c r="J60" s="20">
        <f>IF(A60="","",발주이력!O60)</f>
        <v/>
      </c>
      <c r="K60" s="20" t="n"/>
      <c r="L60" s="20" t="n"/>
    </row>
    <row r="61">
      <c r="A61" s="20">
        <f>IF(발주이력!A61="","",발주이력!A61)</f>
        <v/>
      </c>
      <c r="B61" s="20">
        <f>IF(A61="","",발주이력!D61)</f>
        <v/>
      </c>
      <c r="C61" s="20">
        <f>IF(A61="","",발주이력!E61)</f>
        <v/>
      </c>
      <c r="D61" s="20">
        <f>IF(A61="","",발주이력!F61)</f>
        <v/>
      </c>
      <c r="E61" s="20">
        <f>IF(A61="","",발주이력!G61)</f>
        <v/>
      </c>
      <c r="F61" s="28">
        <f>IF(A61="","",발주이력!M61)</f>
        <v/>
      </c>
      <c r="G61" s="20">
        <f>IF(F61="","",F61-TODAY())</f>
        <v/>
      </c>
      <c r="H61" s="20">
        <f>IF(A61="","",발주이력!N61)</f>
        <v/>
      </c>
      <c r="I61" s="20">
        <f>IF(A61="","",IF(AND(H61&lt;&gt;"입고완료",G61&lt;0),"지연",IF(AND(H61&lt;&gt;"입고완료",G61&lt;=2),"주의","정상")))</f>
        <v/>
      </c>
      <c r="J61" s="20">
        <f>IF(A61="","",발주이력!O61)</f>
        <v/>
      </c>
      <c r="K61" s="20" t="n"/>
      <c r="L61" s="20" t="n"/>
    </row>
    <row r="62">
      <c r="A62" s="20">
        <f>IF(발주이력!A62="","",발주이력!A62)</f>
        <v/>
      </c>
      <c r="B62" s="20">
        <f>IF(A62="","",발주이력!D62)</f>
        <v/>
      </c>
      <c r="C62" s="20">
        <f>IF(A62="","",발주이력!E62)</f>
        <v/>
      </c>
      <c r="D62" s="20">
        <f>IF(A62="","",발주이력!F62)</f>
        <v/>
      </c>
      <c r="E62" s="20">
        <f>IF(A62="","",발주이력!G62)</f>
        <v/>
      </c>
      <c r="F62" s="28">
        <f>IF(A62="","",발주이력!M62)</f>
        <v/>
      </c>
      <c r="G62" s="20">
        <f>IF(F62="","",F62-TODAY())</f>
        <v/>
      </c>
      <c r="H62" s="20">
        <f>IF(A62="","",발주이력!N62)</f>
        <v/>
      </c>
      <c r="I62" s="20">
        <f>IF(A62="","",IF(AND(H62&lt;&gt;"입고완료",G62&lt;0),"지연",IF(AND(H62&lt;&gt;"입고완료",G62&lt;=2),"주의","정상")))</f>
        <v/>
      </c>
      <c r="J62" s="20">
        <f>IF(A62="","",발주이력!O62)</f>
        <v/>
      </c>
      <c r="K62" s="20" t="n"/>
      <c r="L62" s="20" t="n"/>
    </row>
    <row r="63">
      <c r="A63" s="20">
        <f>IF(발주이력!A63="","",발주이력!A63)</f>
        <v/>
      </c>
      <c r="B63" s="20">
        <f>IF(A63="","",발주이력!D63)</f>
        <v/>
      </c>
      <c r="C63" s="20">
        <f>IF(A63="","",발주이력!E63)</f>
        <v/>
      </c>
      <c r="D63" s="20">
        <f>IF(A63="","",발주이력!F63)</f>
        <v/>
      </c>
      <c r="E63" s="20">
        <f>IF(A63="","",발주이력!G63)</f>
        <v/>
      </c>
      <c r="F63" s="28">
        <f>IF(A63="","",발주이력!M63)</f>
        <v/>
      </c>
      <c r="G63" s="20">
        <f>IF(F63="","",F63-TODAY())</f>
        <v/>
      </c>
      <c r="H63" s="20">
        <f>IF(A63="","",발주이력!N63)</f>
        <v/>
      </c>
      <c r="I63" s="20">
        <f>IF(A63="","",IF(AND(H63&lt;&gt;"입고완료",G63&lt;0),"지연",IF(AND(H63&lt;&gt;"입고완료",G63&lt;=2),"주의","정상")))</f>
        <v/>
      </c>
      <c r="J63" s="20">
        <f>IF(A63="","",발주이력!O63)</f>
        <v/>
      </c>
      <c r="K63" s="20" t="n"/>
      <c r="L63" s="20" t="n"/>
    </row>
    <row r="64">
      <c r="A64" s="20">
        <f>IF(발주이력!A64="","",발주이력!A64)</f>
        <v/>
      </c>
      <c r="B64" s="20">
        <f>IF(A64="","",발주이력!D64)</f>
        <v/>
      </c>
      <c r="C64" s="20">
        <f>IF(A64="","",발주이력!E64)</f>
        <v/>
      </c>
      <c r="D64" s="20">
        <f>IF(A64="","",발주이력!F64)</f>
        <v/>
      </c>
      <c r="E64" s="20">
        <f>IF(A64="","",발주이력!G64)</f>
        <v/>
      </c>
      <c r="F64" s="28">
        <f>IF(A64="","",발주이력!M64)</f>
        <v/>
      </c>
      <c r="G64" s="20">
        <f>IF(F64="","",F64-TODAY())</f>
        <v/>
      </c>
      <c r="H64" s="20">
        <f>IF(A64="","",발주이력!N64)</f>
        <v/>
      </c>
      <c r="I64" s="20">
        <f>IF(A64="","",IF(AND(H64&lt;&gt;"입고완료",G64&lt;0),"지연",IF(AND(H64&lt;&gt;"입고완료",G64&lt;=2),"주의","정상")))</f>
        <v/>
      </c>
      <c r="J64" s="20">
        <f>IF(A64="","",발주이력!O64)</f>
        <v/>
      </c>
      <c r="K64" s="20" t="n"/>
      <c r="L64" s="20" t="n"/>
    </row>
    <row r="65">
      <c r="A65" s="20">
        <f>IF(발주이력!A65="","",발주이력!A65)</f>
        <v/>
      </c>
      <c r="B65" s="20">
        <f>IF(A65="","",발주이력!D65)</f>
        <v/>
      </c>
      <c r="C65" s="20">
        <f>IF(A65="","",발주이력!E65)</f>
        <v/>
      </c>
      <c r="D65" s="20">
        <f>IF(A65="","",발주이력!F65)</f>
        <v/>
      </c>
      <c r="E65" s="20">
        <f>IF(A65="","",발주이력!G65)</f>
        <v/>
      </c>
      <c r="F65" s="28">
        <f>IF(A65="","",발주이력!M65)</f>
        <v/>
      </c>
      <c r="G65" s="20">
        <f>IF(F65="","",F65-TODAY())</f>
        <v/>
      </c>
      <c r="H65" s="20">
        <f>IF(A65="","",발주이력!N65)</f>
        <v/>
      </c>
      <c r="I65" s="20">
        <f>IF(A65="","",IF(AND(H65&lt;&gt;"입고완료",G65&lt;0),"지연",IF(AND(H65&lt;&gt;"입고완료",G65&lt;=2),"주의","정상")))</f>
        <v/>
      </c>
      <c r="J65" s="20">
        <f>IF(A65="","",발주이력!O65)</f>
        <v/>
      </c>
      <c r="K65" s="20" t="n"/>
      <c r="L65" s="20" t="n"/>
    </row>
    <row r="66">
      <c r="A66" s="20">
        <f>IF(발주이력!A66="","",발주이력!A66)</f>
        <v/>
      </c>
      <c r="B66" s="20">
        <f>IF(A66="","",발주이력!D66)</f>
        <v/>
      </c>
      <c r="C66" s="20">
        <f>IF(A66="","",발주이력!E66)</f>
        <v/>
      </c>
      <c r="D66" s="20">
        <f>IF(A66="","",발주이력!F66)</f>
        <v/>
      </c>
      <c r="E66" s="20">
        <f>IF(A66="","",발주이력!G66)</f>
        <v/>
      </c>
      <c r="F66" s="28">
        <f>IF(A66="","",발주이력!M66)</f>
        <v/>
      </c>
      <c r="G66" s="20">
        <f>IF(F66="","",F66-TODAY())</f>
        <v/>
      </c>
      <c r="H66" s="20">
        <f>IF(A66="","",발주이력!N66)</f>
        <v/>
      </c>
      <c r="I66" s="20">
        <f>IF(A66="","",IF(AND(H66&lt;&gt;"입고완료",G66&lt;0),"지연",IF(AND(H66&lt;&gt;"입고완료",G66&lt;=2),"주의","정상")))</f>
        <v/>
      </c>
      <c r="J66" s="20">
        <f>IF(A66="","",발주이력!O66)</f>
        <v/>
      </c>
      <c r="K66" s="20" t="n"/>
      <c r="L66" s="20" t="n"/>
    </row>
    <row r="67">
      <c r="A67" s="20">
        <f>IF(발주이력!A67="","",발주이력!A67)</f>
        <v/>
      </c>
      <c r="B67" s="20">
        <f>IF(A67="","",발주이력!D67)</f>
        <v/>
      </c>
      <c r="C67" s="20">
        <f>IF(A67="","",발주이력!E67)</f>
        <v/>
      </c>
      <c r="D67" s="20">
        <f>IF(A67="","",발주이력!F67)</f>
        <v/>
      </c>
      <c r="E67" s="20">
        <f>IF(A67="","",발주이력!G67)</f>
        <v/>
      </c>
      <c r="F67" s="28">
        <f>IF(A67="","",발주이력!M67)</f>
        <v/>
      </c>
      <c r="G67" s="20">
        <f>IF(F67="","",F67-TODAY())</f>
        <v/>
      </c>
      <c r="H67" s="20">
        <f>IF(A67="","",발주이력!N67)</f>
        <v/>
      </c>
      <c r="I67" s="20">
        <f>IF(A67="","",IF(AND(H67&lt;&gt;"입고완료",G67&lt;0),"지연",IF(AND(H67&lt;&gt;"입고완료",G67&lt;=2),"주의","정상")))</f>
        <v/>
      </c>
      <c r="J67" s="20">
        <f>IF(A67="","",발주이력!O67)</f>
        <v/>
      </c>
      <c r="K67" s="20" t="n"/>
      <c r="L67" s="20" t="n"/>
    </row>
    <row r="68">
      <c r="A68" s="20">
        <f>IF(발주이력!A68="","",발주이력!A68)</f>
        <v/>
      </c>
      <c r="B68" s="20">
        <f>IF(A68="","",발주이력!D68)</f>
        <v/>
      </c>
      <c r="C68" s="20">
        <f>IF(A68="","",발주이력!E68)</f>
        <v/>
      </c>
      <c r="D68" s="20">
        <f>IF(A68="","",발주이력!F68)</f>
        <v/>
      </c>
      <c r="E68" s="20">
        <f>IF(A68="","",발주이력!G68)</f>
        <v/>
      </c>
      <c r="F68" s="28">
        <f>IF(A68="","",발주이력!M68)</f>
        <v/>
      </c>
      <c r="G68" s="20">
        <f>IF(F68="","",F68-TODAY())</f>
        <v/>
      </c>
      <c r="H68" s="20">
        <f>IF(A68="","",발주이력!N68)</f>
        <v/>
      </c>
      <c r="I68" s="20">
        <f>IF(A68="","",IF(AND(H68&lt;&gt;"입고완료",G68&lt;0),"지연",IF(AND(H68&lt;&gt;"입고완료",G68&lt;=2),"주의","정상")))</f>
        <v/>
      </c>
      <c r="J68" s="20">
        <f>IF(A68="","",발주이력!O68)</f>
        <v/>
      </c>
      <c r="K68" s="20" t="n"/>
      <c r="L68" s="20" t="n"/>
    </row>
    <row r="69">
      <c r="A69" s="20">
        <f>IF(발주이력!A69="","",발주이력!A69)</f>
        <v/>
      </c>
      <c r="B69" s="20">
        <f>IF(A69="","",발주이력!D69)</f>
        <v/>
      </c>
      <c r="C69" s="20">
        <f>IF(A69="","",발주이력!E69)</f>
        <v/>
      </c>
      <c r="D69" s="20">
        <f>IF(A69="","",발주이력!F69)</f>
        <v/>
      </c>
      <c r="E69" s="20">
        <f>IF(A69="","",발주이력!G69)</f>
        <v/>
      </c>
      <c r="F69" s="28">
        <f>IF(A69="","",발주이력!M69)</f>
        <v/>
      </c>
      <c r="G69" s="20">
        <f>IF(F69="","",F69-TODAY())</f>
        <v/>
      </c>
      <c r="H69" s="20">
        <f>IF(A69="","",발주이력!N69)</f>
        <v/>
      </c>
      <c r="I69" s="20">
        <f>IF(A69="","",IF(AND(H69&lt;&gt;"입고완료",G69&lt;0),"지연",IF(AND(H69&lt;&gt;"입고완료",G69&lt;=2),"주의","정상")))</f>
        <v/>
      </c>
      <c r="J69" s="20">
        <f>IF(A69="","",발주이력!O69)</f>
        <v/>
      </c>
      <c r="K69" s="20" t="n"/>
      <c r="L69" s="20" t="n"/>
    </row>
    <row r="70">
      <c r="A70" s="20">
        <f>IF(발주이력!A70="","",발주이력!A70)</f>
        <v/>
      </c>
      <c r="B70" s="20">
        <f>IF(A70="","",발주이력!D70)</f>
        <v/>
      </c>
      <c r="C70" s="20">
        <f>IF(A70="","",발주이력!E70)</f>
        <v/>
      </c>
      <c r="D70" s="20">
        <f>IF(A70="","",발주이력!F70)</f>
        <v/>
      </c>
      <c r="E70" s="20">
        <f>IF(A70="","",발주이력!G70)</f>
        <v/>
      </c>
      <c r="F70" s="28">
        <f>IF(A70="","",발주이력!M70)</f>
        <v/>
      </c>
      <c r="G70" s="20">
        <f>IF(F70="","",F70-TODAY())</f>
        <v/>
      </c>
      <c r="H70" s="20">
        <f>IF(A70="","",발주이력!N70)</f>
        <v/>
      </c>
      <c r="I70" s="20">
        <f>IF(A70="","",IF(AND(H70&lt;&gt;"입고완료",G70&lt;0),"지연",IF(AND(H70&lt;&gt;"입고완료",G70&lt;=2),"주의","정상")))</f>
        <v/>
      </c>
      <c r="J70" s="20">
        <f>IF(A70="","",발주이력!O70)</f>
        <v/>
      </c>
      <c r="K70" s="20" t="n"/>
      <c r="L70" s="20" t="n"/>
    </row>
    <row r="71">
      <c r="A71" s="20">
        <f>IF(발주이력!A71="","",발주이력!A71)</f>
        <v/>
      </c>
      <c r="B71" s="20">
        <f>IF(A71="","",발주이력!D71)</f>
        <v/>
      </c>
      <c r="C71" s="20">
        <f>IF(A71="","",발주이력!E71)</f>
        <v/>
      </c>
      <c r="D71" s="20">
        <f>IF(A71="","",발주이력!F71)</f>
        <v/>
      </c>
      <c r="E71" s="20">
        <f>IF(A71="","",발주이력!G71)</f>
        <v/>
      </c>
      <c r="F71" s="28">
        <f>IF(A71="","",발주이력!M71)</f>
        <v/>
      </c>
      <c r="G71" s="20">
        <f>IF(F71="","",F71-TODAY())</f>
        <v/>
      </c>
      <c r="H71" s="20">
        <f>IF(A71="","",발주이력!N71)</f>
        <v/>
      </c>
      <c r="I71" s="20">
        <f>IF(A71="","",IF(AND(H71&lt;&gt;"입고완료",G71&lt;0),"지연",IF(AND(H71&lt;&gt;"입고완료",G71&lt;=2),"주의","정상")))</f>
        <v/>
      </c>
      <c r="J71" s="20">
        <f>IF(A71="","",발주이력!O71)</f>
        <v/>
      </c>
      <c r="K71" s="20" t="n"/>
      <c r="L71" s="20" t="n"/>
    </row>
    <row r="72">
      <c r="A72" s="20">
        <f>IF(발주이력!A72="","",발주이력!A72)</f>
        <v/>
      </c>
      <c r="B72" s="20">
        <f>IF(A72="","",발주이력!D72)</f>
        <v/>
      </c>
      <c r="C72" s="20">
        <f>IF(A72="","",발주이력!E72)</f>
        <v/>
      </c>
      <c r="D72" s="20">
        <f>IF(A72="","",발주이력!F72)</f>
        <v/>
      </c>
      <c r="E72" s="20">
        <f>IF(A72="","",발주이력!G72)</f>
        <v/>
      </c>
      <c r="F72" s="28">
        <f>IF(A72="","",발주이력!M72)</f>
        <v/>
      </c>
      <c r="G72" s="20">
        <f>IF(F72="","",F72-TODAY())</f>
        <v/>
      </c>
      <c r="H72" s="20">
        <f>IF(A72="","",발주이력!N72)</f>
        <v/>
      </c>
      <c r="I72" s="20">
        <f>IF(A72="","",IF(AND(H72&lt;&gt;"입고완료",G72&lt;0),"지연",IF(AND(H72&lt;&gt;"입고완료",G72&lt;=2),"주의","정상")))</f>
        <v/>
      </c>
      <c r="J72" s="20">
        <f>IF(A72="","",발주이력!O72)</f>
        <v/>
      </c>
      <c r="K72" s="20" t="n"/>
      <c r="L72" s="20" t="n"/>
    </row>
    <row r="73">
      <c r="A73" s="20">
        <f>IF(발주이력!A73="","",발주이력!A73)</f>
        <v/>
      </c>
      <c r="B73" s="20">
        <f>IF(A73="","",발주이력!D73)</f>
        <v/>
      </c>
      <c r="C73" s="20">
        <f>IF(A73="","",발주이력!E73)</f>
        <v/>
      </c>
      <c r="D73" s="20">
        <f>IF(A73="","",발주이력!F73)</f>
        <v/>
      </c>
      <c r="E73" s="20">
        <f>IF(A73="","",발주이력!G73)</f>
        <v/>
      </c>
      <c r="F73" s="28">
        <f>IF(A73="","",발주이력!M73)</f>
        <v/>
      </c>
      <c r="G73" s="20">
        <f>IF(F73="","",F73-TODAY())</f>
        <v/>
      </c>
      <c r="H73" s="20">
        <f>IF(A73="","",발주이력!N73)</f>
        <v/>
      </c>
      <c r="I73" s="20">
        <f>IF(A73="","",IF(AND(H73&lt;&gt;"입고완료",G73&lt;0),"지연",IF(AND(H73&lt;&gt;"입고완료",G73&lt;=2),"주의","정상")))</f>
        <v/>
      </c>
      <c r="J73" s="20">
        <f>IF(A73="","",발주이력!O73)</f>
        <v/>
      </c>
      <c r="K73" s="20" t="n"/>
      <c r="L73" s="20" t="n"/>
    </row>
    <row r="74">
      <c r="A74" s="20">
        <f>IF(발주이력!A74="","",발주이력!A74)</f>
        <v/>
      </c>
      <c r="B74" s="20">
        <f>IF(A74="","",발주이력!D74)</f>
        <v/>
      </c>
      <c r="C74" s="20">
        <f>IF(A74="","",발주이력!E74)</f>
        <v/>
      </c>
      <c r="D74" s="20">
        <f>IF(A74="","",발주이력!F74)</f>
        <v/>
      </c>
      <c r="E74" s="20">
        <f>IF(A74="","",발주이력!G74)</f>
        <v/>
      </c>
      <c r="F74" s="28">
        <f>IF(A74="","",발주이력!M74)</f>
        <v/>
      </c>
      <c r="G74" s="20">
        <f>IF(F74="","",F74-TODAY())</f>
        <v/>
      </c>
      <c r="H74" s="20">
        <f>IF(A74="","",발주이력!N74)</f>
        <v/>
      </c>
      <c r="I74" s="20">
        <f>IF(A74="","",IF(AND(H74&lt;&gt;"입고완료",G74&lt;0),"지연",IF(AND(H74&lt;&gt;"입고완료",G74&lt;=2),"주의","정상")))</f>
        <v/>
      </c>
      <c r="J74" s="20">
        <f>IF(A74="","",발주이력!O74)</f>
        <v/>
      </c>
      <c r="K74" s="20" t="n"/>
      <c r="L74" s="20" t="n"/>
    </row>
    <row r="75">
      <c r="A75" s="20">
        <f>IF(발주이력!A75="","",발주이력!A75)</f>
        <v/>
      </c>
      <c r="B75" s="20">
        <f>IF(A75="","",발주이력!D75)</f>
        <v/>
      </c>
      <c r="C75" s="20">
        <f>IF(A75="","",발주이력!E75)</f>
        <v/>
      </c>
      <c r="D75" s="20">
        <f>IF(A75="","",발주이력!F75)</f>
        <v/>
      </c>
      <c r="E75" s="20">
        <f>IF(A75="","",발주이력!G75)</f>
        <v/>
      </c>
      <c r="F75" s="28">
        <f>IF(A75="","",발주이력!M75)</f>
        <v/>
      </c>
      <c r="G75" s="20">
        <f>IF(F75="","",F75-TODAY())</f>
        <v/>
      </c>
      <c r="H75" s="20">
        <f>IF(A75="","",발주이력!N75)</f>
        <v/>
      </c>
      <c r="I75" s="20">
        <f>IF(A75="","",IF(AND(H75&lt;&gt;"입고완료",G75&lt;0),"지연",IF(AND(H75&lt;&gt;"입고완료",G75&lt;=2),"주의","정상")))</f>
        <v/>
      </c>
      <c r="J75" s="20">
        <f>IF(A75="","",발주이력!O75)</f>
        <v/>
      </c>
      <c r="K75" s="20" t="n"/>
      <c r="L75" s="20" t="n"/>
    </row>
    <row r="76">
      <c r="A76" s="20">
        <f>IF(발주이력!A76="","",발주이력!A76)</f>
        <v/>
      </c>
      <c r="B76" s="20">
        <f>IF(A76="","",발주이력!D76)</f>
        <v/>
      </c>
      <c r="C76" s="20">
        <f>IF(A76="","",발주이력!E76)</f>
        <v/>
      </c>
      <c r="D76" s="20">
        <f>IF(A76="","",발주이력!F76)</f>
        <v/>
      </c>
      <c r="E76" s="20">
        <f>IF(A76="","",발주이력!G76)</f>
        <v/>
      </c>
      <c r="F76" s="28">
        <f>IF(A76="","",발주이력!M76)</f>
        <v/>
      </c>
      <c r="G76" s="20">
        <f>IF(F76="","",F76-TODAY())</f>
        <v/>
      </c>
      <c r="H76" s="20">
        <f>IF(A76="","",발주이력!N76)</f>
        <v/>
      </c>
      <c r="I76" s="20">
        <f>IF(A76="","",IF(AND(H76&lt;&gt;"입고완료",G76&lt;0),"지연",IF(AND(H76&lt;&gt;"입고완료",G76&lt;=2),"주의","정상")))</f>
        <v/>
      </c>
      <c r="J76" s="20">
        <f>IF(A76="","",발주이력!O76)</f>
        <v/>
      </c>
      <c r="K76" s="20" t="n"/>
      <c r="L76" s="20" t="n"/>
    </row>
    <row r="77">
      <c r="A77" s="20">
        <f>IF(발주이력!A77="","",발주이력!A77)</f>
        <v/>
      </c>
      <c r="B77" s="20">
        <f>IF(A77="","",발주이력!D77)</f>
        <v/>
      </c>
      <c r="C77" s="20">
        <f>IF(A77="","",발주이력!E77)</f>
        <v/>
      </c>
      <c r="D77" s="20">
        <f>IF(A77="","",발주이력!F77)</f>
        <v/>
      </c>
      <c r="E77" s="20">
        <f>IF(A77="","",발주이력!G77)</f>
        <v/>
      </c>
      <c r="F77" s="28">
        <f>IF(A77="","",발주이력!M77)</f>
        <v/>
      </c>
      <c r="G77" s="20">
        <f>IF(F77="","",F77-TODAY())</f>
        <v/>
      </c>
      <c r="H77" s="20">
        <f>IF(A77="","",발주이력!N77)</f>
        <v/>
      </c>
      <c r="I77" s="20">
        <f>IF(A77="","",IF(AND(H77&lt;&gt;"입고완료",G77&lt;0),"지연",IF(AND(H77&lt;&gt;"입고완료",G77&lt;=2),"주의","정상")))</f>
        <v/>
      </c>
      <c r="J77" s="20">
        <f>IF(A77="","",발주이력!O77)</f>
        <v/>
      </c>
      <c r="K77" s="20" t="n"/>
      <c r="L77" s="20" t="n"/>
    </row>
    <row r="78">
      <c r="A78" s="20">
        <f>IF(발주이력!A78="","",발주이력!A78)</f>
        <v/>
      </c>
      <c r="B78" s="20">
        <f>IF(A78="","",발주이력!D78)</f>
        <v/>
      </c>
      <c r="C78" s="20">
        <f>IF(A78="","",발주이력!E78)</f>
        <v/>
      </c>
      <c r="D78" s="20">
        <f>IF(A78="","",발주이력!F78)</f>
        <v/>
      </c>
      <c r="E78" s="20">
        <f>IF(A78="","",발주이력!G78)</f>
        <v/>
      </c>
      <c r="F78" s="28">
        <f>IF(A78="","",발주이력!M78)</f>
        <v/>
      </c>
      <c r="G78" s="20">
        <f>IF(F78="","",F78-TODAY())</f>
        <v/>
      </c>
      <c r="H78" s="20">
        <f>IF(A78="","",발주이력!N78)</f>
        <v/>
      </c>
      <c r="I78" s="20">
        <f>IF(A78="","",IF(AND(H78&lt;&gt;"입고완료",G78&lt;0),"지연",IF(AND(H78&lt;&gt;"입고완료",G78&lt;=2),"주의","정상")))</f>
        <v/>
      </c>
      <c r="J78" s="20">
        <f>IF(A78="","",발주이력!O78)</f>
        <v/>
      </c>
      <c r="K78" s="20" t="n"/>
      <c r="L78" s="20" t="n"/>
    </row>
    <row r="79">
      <c r="A79" s="20">
        <f>IF(발주이력!A79="","",발주이력!A79)</f>
        <v/>
      </c>
      <c r="B79" s="20">
        <f>IF(A79="","",발주이력!D79)</f>
        <v/>
      </c>
      <c r="C79" s="20">
        <f>IF(A79="","",발주이력!E79)</f>
        <v/>
      </c>
      <c r="D79" s="20">
        <f>IF(A79="","",발주이력!F79)</f>
        <v/>
      </c>
      <c r="E79" s="20">
        <f>IF(A79="","",발주이력!G79)</f>
        <v/>
      </c>
      <c r="F79" s="28">
        <f>IF(A79="","",발주이력!M79)</f>
        <v/>
      </c>
      <c r="G79" s="20">
        <f>IF(F79="","",F79-TODAY())</f>
        <v/>
      </c>
      <c r="H79" s="20">
        <f>IF(A79="","",발주이력!N79)</f>
        <v/>
      </c>
      <c r="I79" s="20">
        <f>IF(A79="","",IF(AND(H79&lt;&gt;"입고완료",G79&lt;0),"지연",IF(AND(H79&lt;&gt;"입고완료",G79&lt;=2),"주의","정상")))</f>
        <v/>
      </c>
      <c r="J79" s="20">
        <f>IF(A79="","",발주이력!O79)</f>
        <v/>
      </c>
      <c r="K79" s="20" t="n"/>
      <c r="L79" s="20" t="n"/>
    </row>
    <row r="80">
      <c r="A80" s="20">
        <f>IF(발주이력!A80="","",발주이력!A80)</f>
        <v/>
      </c>
      <c r="B80" s="20">
        <f>IF(A80="","",발주이력!D80)</f>
        <v/>
      </c>
      <c r="C80" s="20">
        <f>IF(A80="","",발주이력!E80)</f>
        <v/>
      </c>
      <c r="D80" s="20">
        <f>IF(A80="","",발주이력!F80)</f>
        <v/>
      </c>
      <c r="E80" s="20">
        <f>IF(A80="","",발주이력!G80)</f>
        <v/>
      </c>
      <c r="F80" s="28">
        <f>IF(A80="","",발주이력!M80)</f>
        <v/>
      </c>
      <c r="G80" s="20">
        <f>IF(F80="","",F80-TODAY())</f>
        <v/>
      </c>
      <c r="H80" s="20">
        <f>IF(A80="","",발주이력!N80)</f>
        <v/>
      </c>
      <c r="I80" s="20">
        <f>IF(A80="","",IF(AND(H80&lt;&gt;"입고완료",G80&lt;0),"지연",IF(AND(H80&lt;&gt;"입고완료",G80&lt;=2),"주의","정상")))</f>
        <v/>
      </c>
      <c r="J80" s="20">
        <f>IF(A80="","",발주이력!O80)</f>
        <v/>
      </c>
      <c r="K80" s="20" t="n"/>
      <c r="L80" s="20" t="n"/>
    </row>
  </sheetData>
  <mergeCells count="3">
    <mergeCell ref="K3:L3"/>
    <mergeCell ref="A3:J3"/>
    <mergeCell ref="A1:L2"/>
  </mergeCells>
  <conditionalFormatting sqref="I6:I80">
    <cfRule type="expression" priority="1" dxfId="0">
      <formula>$I6="지연"</formula>
    </cfRule>
    <cfRule type="expression" priority="2" dxfId="2">
      <formula>$I6="주의"</formula>
    </cfRule>
  </conditionalFormatting>
  <dataValidations count="1">
    <dataValidation sqref="K6:K80" showDropDown="0" showInputMessage="0" showErrorMessage="0" allowBlank="1" errorTitle="입력값 확인" error="목록에서 값을 선택하거나 형식에 맞게 입력해 주세요." type="list">
      <formula1>"공급처 확인,입고 일정 재확인,대체 공급처 검토,부분입고 요청,완료"</formula1>
    </dataValidation>
  </dataValidation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4" customWidth="1" min="10" max="10"/>
    <col width="14" customWidth="1" min="11" max="11"/>
    <col width="14" customWidth="1" min="12" max="12"/>
  </cols>
  <sheetData>
    <row r="1" ht="28" customHeight="1">
      <c r="A1" s="1" t="inlineStr">
        <is>
          <t>발주 비용 대시보드</t>
        </is>
      </c>
    </row>
    <row r="2" ht="28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6" customHeight="1">
      <c r="A3" s="3" t="inlineStr">
        <is>
          <t>월별 발주 금액, 공급처별 비중, 지연 위험을 한 번에 확인합니다.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5" t="inlineStr">
        <is>
          <t>STACKCUBE TEMPLATE</t>
        </is>
      </c>
    </row>
    <row r="5">
      <c r="B5" s="30" t="inlineStr">
        <is>
          <t>총 발주금액</t>
        </is>
      </c>
      <c r="D5" s="31" t="inlineStr">
        <is>
          <t>진행 중</t>
        </is>
      </c>
      <c r="F5" s="32" t="inlineStr">
        <is>
          <t>지연 위험</t>
        </is>
      </c>
      <c r="H5" s="33" t="inlineStr">
        <is>
          <t>공급처 수</t>
        </is>
      </c>
    </row>
    <row r="6">
      <c r="B6" s="34">
        <f>SUM(발주이력!K6:K105)</f>
        <v/>
      </c>
      <c r="D6" s="35">
        <f>COUNTIFS(발주이력!N6:N105,"&lt;&gt;입고완료",발주이력!A6:A105,"&lt;&gt;")</f>
        <v/>
      </c>
      <c r="F6" s="35">
        <f>COUNTIF(납기관리!I6:I80,"지연")+COUNTIF(납기관리!I6:I80,"주의")</f>
        <v/>
      </c>
      <c r="H6" s="35">
        <f>COUNTIF('공급처 목록'!A6:A60,"&lt;&gt;")</f>
        <v/>
      </c>
    </row>
    <row r="7"/>
    <row r="8">
      <c r="B8" s="36" t="inlineStr">
        <is>
          <t>발주이력 기준</t>
        </is>
      </c>
      <c r="D8" s="36" t="inlineStr">
        <is>
          <t>미입고 건</t>
        </is>
      </c>
      <c r="F8" s="36" t="inlineStr">
        <is>
          <t>납기 확인 필요</t>
        </is>
      </c>
      <c r="H8" s="36" t="inlineStr">
        <is>
          <t>등록 공급처</t>
        </is>
      </c>
    </row>
    <row r="11" ht="24" customHeight="1">
      <c r="B11" s="37" t="inlineStr">
        <is>
          <t>공급처별 발주금액</t>
        </is>
      </c>
      <c r="C11" s="2" t="n"/>
      <c r="D11" s="2" t="n"/>
      <c r="F11" s="37" t="inlineStr">
        <is>
          <t>상태별 발주</t>
        </is>
      </c>
      <c r="G11" s="2" t="n"/>
      <c r="H11" s="2" t="n"/>
    </row>
    <row r="12">
      <c r="B12" s="38" t="inlineStr">
        <is>
          <t>네오전자</t>
        </is>
      </c>
      <c r="C12" s="39">
        <f>SUMIFS(발주이력!$K$6:$K$105,발주이력!$D$6:$D$105,B12)</f>
        <v/>
      </c>
      <c r="F12" s="38" t="inlineStr">
        <is>
          <t>작성중</t>
        </is>
      </c>
      <c r="G12" s="39">
        <f>COUNTIF(발주이력!$N$6:$N$105,F12)</f>
        <v/>
      </c>
    </row>
    <row r="13">
      <c r="B13" s="38" t="inlineStr">
        <is>
          <t>보급포장</t>
        </is>
      </c>
      <c r="C13" s="39">
        <f>SUMIFS(발주이력!$K$6:$K$105,발주이력!$D$6:$D$105,B13)</f>
        <v/>
      </c>
      <c r="F13" s="38" t="inlineStr">
        <is>
          <t>승인대기</t>
        </is>
      </c>
      <c r="G13" s="39">
        <f>COUNTIF(발주이력!$N$6:$N$105,F13)</f>
        <v/>
      </c>
    </row>
    <row r="14">
      <c r="B14" s="38" t="inlineStr">
        <is>
          <t>세이프팩</t>
        </is>
      </c>
      <c r="C14" s="39">
        <f>SUMIFS(발주이력!$K$6:$K$105,발주이력!$D$6:$D$105,B14)</f>
        <v/>
      </c>
      <c r="F14" s="38" t="inlineStr">
        <is>
          <t>발주완료</t>
        </is>
      </c>
      <c r="G14" s="39">
        <f>COUNTIF(발주이력!$N$6:$N$105,F14)</f>
        <v/>
      </c>
    </row>
    <row r="15">
      <c r="B15" s="38" t="inlineStr">
        <is>
          <t>파워링크</t>
        </is>
      </c>
      <c r="C15" s="39">
        <f>SUMIFS(발주이력!$K$6:$K$105,발주이력!$D$6:$D$105,B15)</f>
        <v/>
      </c>
      <c r="F15" s="38" t="inlineStr">
        <is>
          <t>부분입고</t>
        </is>
      </c>
      <c r="G15" s="39">
        <f>COUNTIF(발주이력!$N$6:$N$105,F15)</f>
        <v/>
      </c>
    </row>
    <row r="16">
      <c r="B16" s="38" t="inlineStr">
        <is>
          <t>라벨코리아</t>
        </is>
      </c>
      <c r="C16" s="39">
        <f>SUMIFS(발주이력!$K$6:$K$105,발주이력!$D$6:$D$105,B16)</f>
        <v/>
      </c>
      <c r="F16" s="38" t="inlineStr">
        <is>
          <t>입고완료</t>
        </is>
      </c>
      <c r="G16" s="39">
        <f>COUNTIF(발주이력!$N$6:$N$105,F16)</f>
        <v/>
      </c>
    </row>
    <row r="17">
      <c r="B17" s="38" t="inlineStr">
        <is>
          <t>MRO마트</t>
        </is>
      </c>
      <c r="C17" s="39">
        <f>SUMIFS(발주이력!$K$6:$K$105,발주이력!$D$6:$D$105,B17)</f>
        <v/>
      </c>
      <c r="F17" s="38" t="inlineStr">
        <is>
          <t>지연위험</t>
        </is>
      </c>
      <c r="G17" s="39">
        <f>COUNTIF(발주이력!$N$6:$N$105,F17)</f>
        <v/>
      </c>
    </row>
  </sheetData>
  <mergeCells count="17">
    <mergeCell ref="D8:E8"/>
    <mergeCell ref="B11:D11"/>
    <mergeCell ref="H6:I7"/>
    <mergeCell ref="B5:C5"/>
    <mergeCell ref="F5:G5"/>
    <mergeCell ref="A3:J3"/>
    <mergeCell ref="A1:L2"/>
    <mergeCell ref="D5:E5"/>
    <mergeCell ref="D6:E7"/>
    <mergeCell ref="B6:C7"/>
    <mergeCell ref="H5:I5"/>
    <mergeCell ref="F6:G7"/>
    <mergeCell ref="H8:I8"/>
    <mergeCell ref="B8:C8"/>
    <mergeCell ref="F11:H11"/>
    <mergeCell ref="K3:L3"/>
    <mergeCell ref="F8:G8"/>
  </mergeCells>
  <pageMargins left="0.35" right="0.35" top="0.5" bottom="0.5" header="0.5" footer="0.5"/>
  <pageSetup orientation="landscape" fitToHeight="0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44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inlineStr">
        <is>
          <t>엑셀로 시작할 수 있는 일과, 시스템이 필요한 순간</t>
        </is>
      </c>
    </row>
    <row r="2" ht="28" customHeight="1">
      <c r="A2" s="2" t="n"/>
      <c r="B2" s="2" t="n"/>
      <c r="C2" s="2" t="n"/>
      <c r="D2" s="2" t="n"/>
      <c r="E2" s="2" t="n"/>
      <c r="F2" s="2" t="n"/>
    </row>
    <row r="3" ht="26" customHeight="1">
      <c r="A3" s="3" t="inlineStr">
        <is>
          <t>업무가 커질수록 파일 하나로 관리하기 어려워지는 지점을 정리했습니다.</t>
        </is>
      </c>
      <c r="B3" s="4" t="n"/>
      <c r="C3" s="4" t="n"/>
      <c r="D3" s="4" t="n"/>
      <c r="E3" s="5" t="inlineStr">
        <is>
          <t>STACKCUBE TEMPLATE</t>
        </is>
      </c>
    </row>
    <row r="5">
      <c r="A5" s="19" t="inlineStr">
        <is>
          <t>상황</t>
        </is>
      </c>
      <c r="B5" s="19" t="inlineStr">
        <is>
          <t>엑셀에서 생기는 문제</t>
        </is>
      </c>
      <c r="C5" s="19" t="inlineStr">
        <is>
          <t>시스템으로 옮길 때 좋아지는 점</t>
        </is>
      </c>
    </row>
    <row r="6" ht="48" customHeight="1">
      <c r="A6" s="11" t="inlineStr">
        <is>
          <t>승인</t>
        </is>
      </c>
      <c r="B6" s="11" t="inlineStr">
        <is>
          <t>메신저나 메일 승인 내역이 파일 밖에 흩어집니다.</t>
        </is>
      </c>
      <c r="C6" s="11" t="inlineStr">
        <is>
          <t>승인 요청, 승인자, 시점, 반려 사유가 한곳에 남습니다.</t>
        </is>
      </c>
    </row>
    <row r="7" ht="48" customHeight="1">
      <c r="A7" s="11" t="inlineStr">
        <is>
          <t>납기</t>
        </is>
      </c>
      <c r="B7" s="11" t="inlineStr">
        <is>
          <t>지연 위험을 사람이 계속 확인해야 합니다.</t>
        </is>
      </c>
      <c r="C7" s="11" t="inlineStr">
        <is>
          <t>입고 예정일 기준 알림과 담당자 액션을 자동화할 수 있습니다.</t>
        </is>
      </c>
    </row>
    <row r="8" ht="48" customHeight="1">
      <c r="A8" s="11" t="inlineStr">
        <is>
          <t>단가</t>
        </is>
      </c>
      <c r="B8" s="11" t="inlineStr">
        <is>
          <t>최신 단가와 예외 단가가 섞이기 쉽습니다.</t>
        </is>
      </c>
      <c r="C8" s="11" t="inlineStr">
        <is>
          <t>품목별 단가 이력과 공급처 비교가 가능합니다.</t>
        </is>
      </c>
    </row>
    <row r="9" ht="48" customHeight="1">
      <c r="A9" s="11" t="inlineStr">
        <is>
          <t>입고 연동</t>
        </is>
      </c>
      <c r="B9" s="11" t="inlineStr">
        <is>
          <t>발주와 실제 입고가 따로 관리되어 누락이 생깁니다.</t>
        </is>
      </c>
      <c r="C9" s="11" t="inlineStr">
        <is>
          <t>발주, 입고, 재고가 같은 흐름으로 이어집니다.</t>
        </is>
      </c>
    </row>
  </sheetData>
  <mergeCells count="3">
    <mergeCell ref="E3:F3"/>
    <mergeCell ref="A3:D3"/>
    <mergeCell ref="A1:F2"/>
  </mergeCells>
  <pageMargins left="0.35" right="0.35" top="0.5" bottom="0.5" header="0.5" footer="0.5"/>
  <pageSetup orientation="landscape"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StackCube</dc:creator>
  <dc:title>StackCube Lead Magnet Template</dc:title>
  <dcterms:created xsi:type="dcterms:W3CDTF">2026-07-07T07:15:03Z</dcterms:created>
  <dcterms:modified xsi:type="dcterms:W3CDTF">2026-07-07T07:15:03Z</dcterms:modified>
</cp:coreProperties>
</file>